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80"/>
  <workbookPr filterPrivacy="1"/>
  <xr:revisionPtr revIDLastSave="0" documentId="13_ncr:1_{3489136F-769C-425E-9626-B27754106043}" xr6:coauthVersionLast="36" xr6:coauthVersionMax="36" xr10:uidLastSave="{00000000-0000-0000-0000-000000000000}"/>
  <bookViews>
    <workbookView xWindow="0" yWindow="0" windowWidth="22260" windowHeight="12645" xr2:uid="{00000000-000D-0000-FFFF-FFFF00000000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41" i="1" l="1"/>
  <c r="D42" i="1" s="1"/>
  <c r="C41" i="1"/>
  <c r="G40" i="1"/>
  <c r="G41" i="1" s="1"/>
  <c r="G42" i="1" s="1"/>
  <c r="F40" i="1"/>
  <c r="F41" i="1" s="1"/>
  <c r="F42" i="1" s="1"/>
  <c r="E40" i="1"/>
  <c r="E41" i="1" s="1"/>
  <c r="E42" i="1" s="1"/>
  <c r="D40" i="1"/>
  <c r="G37" i="1"/>
  <c r="F37" i="1"/>
  <c r="E37" i="1"/>
  <c r="D37" i="1"/>
  <c r="C37" i="1"/>
  <c r="G31" i="1"/>
  <c r="F31" i="1"/>
  <c r="E31" i="1"/>
  <c r="D31" i="1"/>
  <c r="C31" i="1"/>
  <c r="C42" i="1" s="1"/>
  <c r="G20" i="1"/>
  <c r="F20" i="1"/>
  <c r="G19" i="1"/>
  <c r="F19" i="1"/>
  <c r="E19" i="1"/>
  <c r="E20" i="1" s="1"/>
  <c r="D19" i="1"/>
  <c r="D20" i="1" s="1"/>
  <c r="C19" i="1"/>
  <c r="C20" i="1" s="1"/>
  <c r="G16" i="1"/>
  <c r="F16" i="1"/>
  <c r="E16" i="1"/>
  <c r="D16" i="1"/>
  <c r="C16" i="1"/>
  <c r="G10" i="1"/>
  <c r="F10" i="1"/>
  <c r="E10" i="1"/>
  <c r="D10" i="1"/>
  <c r="C10" i="1"/>
</calcChain>
</file>

<file path=xl/sharedStrings.xml><?xml version="1.0" encoding="utf-8"?>
<sst xmlns="http://schemas.openxmlformats.org/spreadsheetml/2006/main" count="70" uniqueCount="37">
  <si>
    <t>Меню приготавливаемых блюд Возрастная категория: от 7 - 11 лет</t>
  </si>
  <si>
    <t>Приём пищи</t>
  </si>
  <si>
    <t>Наименование блюда</t>
  </si>
  <si>
    <t>Выход блюда</t>
  </si>
  <si>
    <t>Пищевые вещества</t>
  </si>
  <si>
    <t>Энерг. ценность, ккал</t>
  </si>
  <si>
    <t>№ рецептуры</t>
  </si>
  <si>
    <t>Белки, г</t>
  </si>
  <si>
    <t>Жиры, г</t>
  </si>
  <si>
    <t>Углеводы, г</t>
  </si>
  <si>
    <t>Завтрак 1</t>
  </si>
  <si>
    <t xml:space="preserve">Котлета рыбная </t>
  </si>
  <si>
    <t>№ 248</t>
  </si>
  <si>
    <t xml:space="preserve">Пюре картофельное </t>
  </si>
  <si>
    <t>№ 321</t>
  </si>
  <si>
    <t xml:space="preserve">Хлеб пшеничный </t>
  </si>
  <si>
    <t xml:space="preserve">Чай с сахаром </t>
  </si>
  <si>
    <t>№ 376</t>
  </si>
  <si>
    <t>Итого за завтрак</t>
  </si>
  <si>
    <t>Обед</t>
  </si>
  <si>
    <t xml:space="preserve">Суп картофельный с яйцом </t>
  </si>
  <si>
    <t>№ 140</t>
  </si>
  <si>
    <t>Плов со свининой</t>
  </si>
  <si>
    <t>150/50</t>
  </si>
  <si>
    <t>№443</t>
  </si>
  <si>
    <t xml:space="preserve">Хлеб ржаной </t>
  </si>
  <si>
    <t>Итого за обед</t>
  </si>
  <si>
    <t xml:space="preserve"> Полдник</t>
  </si>
  <si>
    <t xml:space="preserve">Сок в индивидуальной упаковке </t>
  </si>
  <si>
    <t xml:space="preserve">Сосиска в тесте </t>
  </si>
  <si>
    <t xml:space="preserve">Итого за полдник </t>
  </si>
  <si>
    <t>Итого за  день:</t>
  </si>
  <si>
    <t xml:space="preserve">Меню приготавливаемых блюд Возрастная категория: от 12  лет и старше </t>
  </si>
  <si>
    <t xml:space="preserve">Плов со свининой и кабачковой икрой </t>
  </si>
  <si>
    <t>200/50/60</t>
  </si>
  <si>
    <t xml:space="preserve">Печенье </t>
  </si>
  <si>
    <t>ДАТА: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</si>
</sst>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.5"/>
      <color theme="1"/>
      <name val="Times New Roman"/>
      <family val="1"/>
      <charset val="204"/>
    </font>
    <font>
      <b/>
      <sz val="10.5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0" fillId="0" borderId="0" xfId="0" applyFill="1" applyAlignment="1">
      <alignment horizontal="center"/>
    </xf>
    <xf numFmtId="0" fontId="0" fillId="0" borderId="0" xfId="0" applyFill="1"/>
    <xf numFmtId="0" fontId="0" fillId="0" borderId="0" xfId="0" applyFill="1" applyAlignment="1">
      <alignment horizontal="right"/>
    </xf>
    <xf numFmtId="0" fontId="2" fillId="0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vertical="center" wrapText="1"/>
    </xf>
    <xf numFmtId="0" fontId="2" fillId="0" borderId="1" xfId="0" applyFont="1" applyFill="1" applyBorder="1" applyAlignment="1">
      <alignment horizontal="right" vertical="center" wrapText="1"/>
    </xf>
    <xf numFmtId="2" fontId="2" fillId="0" borderId="1" xfId="0" applyNumberFormat="1" applyFont="1" applyFill="1" applyBorder="1" applyAlignment="1">
      <alignment horizontal="right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4" fillId="0" borderId="0" xfId="0" applyFont="1"/>
    <xf numFmtId="0" fontId="4" fillId="0" borderId="1" xfId="0" applyFont="1" applyBorder="1" applyAlignment="1">
      <alignment horizontal="right" vertical="center" wrapText="1"/>
    </xf>
    <xf numFmtId="2" fontId="4" fillId="0" borderId="1" xfId="0" applyNumberFormat="1" applyFont="1" applyBorder="1" applyAlignment="1">
      <alignment horizontal="right" vertical="center" wrapText="1"/>
    </xf>
    <xf numFmtId="2" fontId="4" fillId="0" borderId="2" xfId="0" applyNumberFormat="1" applyFont="1" applyBorder="1" applyAlignment="1">
      <alignment horizontal="right" vertical="center" wrapText="1"/>
    </xf>
    <xf numFmtId="0" fontId="2" fillId="0" borderId="1" xfId="0" applyFont="1" applyFill="1" applyBorder="1"/>
    <xf numFmtId="0" fontId="3" fillId="0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left" vertical="center" wrapText="1"/>
    </xf>
    <xf numFmtId="2" fontId="3" fillId="0" borderId="1" xfId="0" applyNumberFormat="1" applyFont="1" applyFill="1" applyBorder="1" applyAlignment="1">
      <alignment vertical="center" wrapText="1"/>
    </xf>
    <xf numFmtId="0" fontId="3" fillId="0" borderId="1" xfId="0" applyFont="1" applyFill="1" applyBorder="1" applyAlignment="1">
      <alignment horizontal="left" vertical="center" wrapText="1"/>
    </xf>
    <xf numFmtId="2" fontId="3" fillId="0" borderId="1" xfId="0" applyNumberFormat="1" applyFont="1" applyFill="1" applyBorder="1" applyAlignment="1">
      <alignment horizontal="right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/>
    </xf>
    <xf numFmtId="0" fontId="2" fillId="0" borderId="1" xfId="0" applyFont="1" applyFill="1" applyBorder="1" applyAlignment="1">
      <alignment horizontal="center" vertical="center" wrapText="1"/>
    </xf>
    <xf numFmtId="0" fontId="0" fillId="3" borderId="0" xfId="0" applyFill="1"/>
    <xf numFmtId="14" fontId="0" fillId="3" borderId="0" xfId="0" applyNumberFormat="1" applyFill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42"/>
  <sheetViews>
    <sheetView tabSelected="1" workbookViewId="0">
      <selection activeCell="J3" sqref="J3"/>
    </sheetView>
  </sheetViews>
  <sheetFormatPr defaultRowHeight="15" x14ac:dyDescent="0.25"/>
  <cols>
    <col min="2" max="2" width="36.5703125" customWidth="1"/>
    <col min="10" max="10" width="10.140625" bestFit="1" customWidth="1"/>
  </cols>
  <sheetData>
    <row r="1" spans="1:10" x14ac:dyDescent="0.25">
      <c r="A1" s="1"/>
      <c r="B1" s="22" t="s">
        <v>0</v>
      </c>
      <c r="C1" s="22"/>
      <c r="D1" s="22"/>
      <c r="E1" s="22"/>
      <c r="F1" s="22"/>
      <c r="G1" s="2"/>
      <c r="H1" s="3"/>
    </row>
    <row r="2" spans="1:10" ht="40.5" x14ac:dyDescent="0.25">
      <c r="A2" s="4" t="s">
        <v>1</v>
      </c>
      <c r="B2" s="5" t="s">
        <v>2</v>
      </c>
      <c r="C2" s="4" t="s">
        <v>3</v>
      </c>
      <c r="D2" s="23" t="s">
        <v>4</v>
      </c>
      <c r="E2" s="23"/>
      <c r="F2" s="23"/>
      <c r="G2" s="23" t="s">
        <v>5</v>
      </c>
      <c r="H2" s="4" t="s">
        <v>6</v>
      </c>
      <c r="J2" s="24" t="s">
        <v>36</v>
      </c>
    </row>
    <row r="3" spans="1:10" ht="27" x14ac:dyDescent="0.25">
      <c r="A3" s="4"/>
      <c r="B3" s="6"/>
      <c r="C3" s="4"/>
      <c r="D3" s="4" t="s">
        <v>7</v>
      </c>
      <c r="E3" s="4" t="s">
        <v>8</v>
      </c>
      <c r="F3" s="4" t="s">
        <v>9</v>
      </c>
      <c r="G3" s="23"/>
      <c r="H3" s="4"/>
      <c r="J3" s="25">
        <v>45541</v>
      </c>
    </row>
    <row r="4" spans="1:10" x14ac:dyDescent="0.25">
      <c r="A4" s="21"/>
      <c r="B4" s="21"/>
      <c r="C4" s="4"/>
      <c r="D4" s="7"/>
      <c r="E4" s="7"/>
      <c r="F4" s="7"/>
      <c r="G4" s="7"/>
      <c r="H4" s="7"/>
    </row>
    <row r="5" spans="1:10" x14ac:dyDescent="0.25">
      <c r="A5" s="21" t="s">
        <v>10</v>
      </c>
      <c r="B5" s="6" t="s">
        <v>11</v>
      </c>
      <c r="C5" s="4">
        <v>100</v>
      </c>
      <c r="D5" s="8">
        <v>13</v>
      </c>
      <c r="E5" s="8">
        <v>8.8000000000000007</v>
      </c>
      <c r="F5" s="8">
        <v>15.2</v>
      </c>
      <c r="G5" s="9">
        <v>196</v>
      </c>
      <c r="H5" s="10" t="s">
        <v>12</v>
      </c>
    </row>
    <row r="6" spans="1:10" x14ac:dyDescent="0.25">
      <c r="A6" s="21"/>
      <c r="B6" s="6" t="s">
        <v>13</v>
      </c>
      <c r="C6" s="4">
        <v>150</v>
      </c>
      <c r="D6" s="9">
        <v>3.15</v>
      </c>
      <c r="E6" s="9">
        <v>6.75</v>
      </c>
      <c r="F6" s="9">
        <v>21.9</v>
      </c>
      <c r="G6" s="9">
        <v>192.95</v>
      </c>
      <c r="H6" s="10" t="s">
        <v>14</v>
      </c>
    </row>
    <row r="7" spans="1:10" ht="15.75" x14ac:dyDescent="0.25">
      <c r="A7" s="21"/>
      <c r="B7" s="6" t="s">
        <v>15</v>
      </c>
      <c r="C7" s="4">
        <v>60</v>
      </c>
      <c r="D7" s="11">
        <v>4.3600000000000003</v>
      </c>
      <c r="E7" s="12">
        <v>2.78</v>
      </c>
      <c r="F7" s="13">
        <v>27</v>
      </c>
      <c r="G7" s="14">
        <v>151.80000000000001</v>
      </c>
      <c r="H7" s="10"/>
    </row>
    <row r="8" spans="1:10" x14ac:dyDescent="0.25">
      <c r="A8" s="21"/>
      <c r="B8" s="6" t="s">
        <v>16</v>
      </c>
      <c r="C8" s="4">
        <v>200</v>
      </c>
      <c r="D8" s="15">
        <v>0.06</v>
      </c>
      <c r="E8" s="8">
        <v>0.02</v>
      </c>
      <c r="F8" s="9">
        <v>5.41</v>
      </c>
      <c r="G8" s="9">
        <v>22.11</v>
      </c>
      <c r="H8" s="10" t="s">
        <v>17</v>
      </c>
    </row>
    <row r="9" spans="1:10" x14ac:dyDescent="0.25">
      <c r="A9" s="21"/>
      <c r="B9" s="6"/>
      <c r="C9" s="4"/>
      <c r="D9" s="9"/>
      <c r="E9" s="9"/>
      <c r="F9" s="9"/>
      <c r="G9" s="9"/>
      <c r="H9" s="10"/>
    </row>
    <row r="10" spans="1:10" x14ac:dyDescent="0.25">
      <c r="A10" s="16"/>
      <c r="B10" s="17" t="s">
        <v>18</v>
      </c>
      <c r="C10" s="16">
        <f>SUM(C5:C9)</f>
        <v>510</v>
      </c>
      <c r="D10" s="18">
        <f>D8+D7+D6+D5</f>
        <v>20.57</v>
      </c>
      <c r="E10" s="18">
        <f t="shared" ref="E10:G10" si="0">E8+E7+E6+E5</f>
        <v>18.350000000000001</v>
      </c>
      <c r="F10" s="18">
        <f t="shared" si="0"/>
        <v>69.509999999999991</v>
      </c>
      <c r="G10" s="18">
        <f t="shared" si="0"/>
        <v>562.86</v>
      </c>
      <c r="H10" s="19"/>
    </row>
    <row r="11" spans="1:10" x14ac:dyDescent="0.25">
      <c r="A11" s="21" t="s">
        <v>19</v>
      </c>
      <c r="B11" s="6" t="s">
        <v>20</v>
      </c>
      <c r="C11" s="4">
        <v>250</v>
      </c>
      <c r="D11" s="7">
        <v>11.5</v>
      </c>
      <c r="E11" s="7">
        <v>5.6</v>
      </c>
      <c r="F11" s="7">
        <v>17.8</v>
      </c>
      <c r="G11" s="7">
        <v>186.25</v>
      </c>
      <c r="H11" s="10" t="s">
        <v>21</v>
      </c>
    </row>
    <row r="12" spans="1:10" x14ac:dyDescent="0.25">
      <c r="A12" s="21"/>
      <c r="B12" s="6" t="s">
        <v>22</v>
      </c>
      <c r="C12" s="4" t="s">
        <v>23</v>
      </c>
      <c r="D12" s="8">
        <v>23.16</v>
      </c>
      <c r="E12" s="8">
        <v>14.68</v>
      </c>
      <c r="F12" s="8">
        <v>42.84</v>
      </c>
      <c r="G12" s="8">
        <v>396.8</v>
      </c>
      <c r="H12" s="10" t="s">
        <v>24</v>
      </c>
    </row>
    <row r="13" spans="1:10" x14ac:dyDescent="0.25">
      <c r="A13" s="21"/>
      <c r="B13" s="6" t="s">
        <v>16</v>
      </c>
      <c r="C13" s="4">
        <v>200</v>
      </c>
      <c r="D13" s="15">
        <v>0.06</v>
      </c>
      <c r="E13" s="8">
        <v>0.02</v>
      </c>
      <c r="F13" s="9">
        <v>5.41</v>
      </c>
      <c r="G13" s="9">
        <v>22.11</v>
      </c>
      <c r="H13" s="10" t="s">
        <v>17</v>
      </c>
    </row>
    <row r="14" spans="1:10" ht="15.75" x14ac:dyDescent="0.25">
      <c r="A14" s="21"/>
      <c r="B14" s="6" t="s">
        <v>25</v>
      </c>
      <c r="C14" s="4">
        <v>50</v>
      </c>
      <c r="D14" s="13">
        <v>3.4</v>
      </c>
      <c r="E14" s="13">
        <v>0.6</v>
      </c>
      <c r="F14" s="13">
        <v>20</v>
      </c>
      <c r="G14" s="13">
        <v>97.5</v>
      </c>
      <c r="H14" s="10"/>
    </row>
    <row r="15" spans="1:10" x14ac:dyDescent="0.25">
      <c r="A15" s="21"/>
      <c r="B15" s="6"/>
      <c r="C15" s="4"/>
      <c r="D15" s="9"/>
      <c r="E15" s="9"/>
      <c r="F15" s="9"/>
      <c r="G15" s="9"/>
      <c r="H15" s="10"/>
    </row>
    <row r="16" spans="1:10" x14ac:dyDescent="0.25">
      <c r="A16" s="16"/>
      <c r="B16" s="17" t="s">
        <v>26</v>
      </c>
      <c r="C16" s="16">
        <f>C14+C13+C11+200</f>
        <v>700</v>
      </c>
      <c r="D16" s="18">
        <f>D14+D13+D12+D11</f>
        <v>38.120000000000005</v>
      </c>
      <c r="E16" s="18">
        <f t="shared" ref="E16:G16" si="1">E14+E13+E12+E11</f>
        <v>20.9</v>
      </c>
      <c r="F16" s="18">
        <f t="shared" si="1"/>
        <v>86.05</v>
      </c>
      <c r="G16" s="18">
        <f t="shared" si="1"/>
        <v>702.66</v>
      </c>
      <c r="H16" s="19"/>
    </row>
    <row r="17" spans="1:8" x14ac:dyDescent="0.25">
      <c r="A17" s="21" t="s">
        <v>27</v>
      </c>
      <c r="B17" s="6" t="s">
        <v>28</v>
      </c>
      <c r="C17" s="4">
        <v>200</v>
      </c>
      <c r="D17" s="9"/>
      <c r="E17" s="9"/>
      <c r="F17" s="9">
        <v>20</v>
      </c>
      <c r="G17" s="9">
        <v>90</v>
      </c>
      <c r="H17" s="10"/>
    </row>
    <row r="18" spans="1:8" x14ac:dyDescent="0.25">
      <c r="A18" s="21"/>
      <c r="B18" s="6" t="s">
        <v>29</v>
      </c>
      <c r="C18" s="4">
        <v>100</v>
      </c>
      <c r="D18" s="9">
        <v>9.1</v>
      </c>
      <c r="E18" s="9">
        <v>16.7</v>
      </c>
      <c r="F18" s="9">
        <v>18.899999999999999</v>
      </c>
      <c r="G18" s="9">
        <v>267.7</v>
      </c>
      <c r="H18" s="10"/>
    </row>
    <row r="19" spans="1:8" x14ac:dyDescent="0.25">
      <c r="A19" s="16"/>
      <c r="B19" s="17" t="s">
        <v>30</v>
      </c>
      <c r="C19" s="16">
        <f>C18+C17</f>
        <v>300</v>
      </c>
      <c r="D19" s="16">
        <f t="shared" ref="D19:G19" si="2">D18+D17</f>
        <v>9.1</v>
      </c>
      <c r="E19" s="16">
        <f t="shared" si="2"/>
        <v>16.7</v>
      </c>
      <c r="F19" s="16">
        <f t="shared" si="2"/>
        <v>38.9</v>
      </c>
      <c r="G19" s="16">
        <f t="shared" si="2"/>
        <v>357.7</v>
      </c>
      <c r="H19" s="10"/>
    </row>
    <row r="20" spans="1:8" x14ac:dyDescent="0.25">
      <c r="A20" s="21" t="s">
        <v>31</v>
      </c>
      <c r="B20" s="21"/>
      <c r="C20" s="16">
        <f>C19+C16+C10</f>
        <v>1510</v>
      </c>
      <c r="D20" s="18">
        <f>D19+D16+D10</f>
        <v>67.790000000000006</v>
      </c>
      <c r="E20" s="18">
        <f>E19+E16+E10</f>
        <v>55.949999999999996</v>
      </c>
      <c r="F20" s="18">
        <f>F19+F16+F10</f>
        <v>194.45999999999998</v>
      </c>
      <c r="G20" s="18">
        <f>G19+G16+G10</f>
        <v>1623.2199999999998</v>
      </c>
      <c r="H20" s="4"/>
    </row>
    <row r="22" spans="1:8" x14ac:dyDescent="0.25">
      <c r="B22" s="22" t="s">
        <v>32</v>
      </c>
      <c r="C22" s="22"/>
      <c r="D22" s="22"/>
      <c r="E22" s="22"/>
      <c r="F22" s="22"/>
    </row>
    <row r="23" spans="1:8" ht="40.5" x14ac:dyDescent="0.25">
      <c r="A23" s="4" t="s">
        <v>1</v>
      </c>
      <c r="B23" s="5" t="s">
        <v>2</v>
      </c>
      <c r="C23" s="4" t="s">
        <v>3</v>
      </c>
      <c r="D23" s="23" t="s">
        <v>4</v>
      </c>
      <c r="E23" s="23"/>
      <c r="F23" s="23"/>
      <c r="G23" s="23" t="s">
        <v>5</v>
      </c>
      <c r="H23" s="4" t="s">
        <v>6</v>
      </c>
    </row>
    <row r="24" spans="1:8" ht="27" x14ac:dyDescent="0.25">
      <c r="A24" s="4"/>
      <c r="B24" s="6"/>
      <c r="C24" s="4"/>
      <c r="D24" s="4" t="s">
        <v>7</v>
      </c>
      <c r="E24" s="4" t="s">
        <v>8</v>
      </c>
      <c r="F24" s="4" t="s">
        <v>9</v>
      </c>
      <c r="G24" s="23"/>
      <c r="H24" s="4"/>
    </row>
    <row r="25" spans="1:8" x14ac:dyDescent="0.25">
      <c r="A25" s="21"/>
      <c r="B25" s="21"/>
      <c r="C25" s="4"/>
      <c r="D25" s="7"/>
      <c r="E25" s="7"/>
      <c r="F25" s="7"/>
      <c r="G25" s="7"/>
      <c r="H25" s="7"/>
    </row>
    <row r="26" spans="1:8" x14ac:dyDescent="0.25">
      <c r="A26" s="21" t="s">
        <v>10</v>
      </c>
      <c r="B26" s="6" t="s">
        <v>11</v>
      </c>
      <c r="C26" s="4">
        <v>100</v>
      </c>
      <c r="D26" s="8">
        <v>13</v>
      </c>
      <c r="E26" s="8">
        <v>8.8000000000000007</v>
      </c>
      <c r="F26" s="8">
        <v>15.2</v>
      </c>
      <c r="G26" s="9">
        <v>196</v>
      </c>
      <c r="H26" s="10" t="s">
        <v>12</v>
      </c>
    </row>
    <row r="27" spans="1:8" x14ac:dyDescent="0.25">
      <c r="A27" s="21"/>
      <c r="B27" s="6" t="s">
        <v>13</v>
      </c>
      <c r="C27" s="4">
        <v>200</v>
      </c>
      <c r="D27" s="9">
        <v>4.2</v>
      </c>
      <c r="E27" s="9">
        <v>9</v>
      </c>
      <c r="F27" s="9">
        <v>29.2</v>
      </c>
      <c r="G27" s="9">
        <v>217.27</v>
      </c>
      <c r="H27" s="10" t="s">
        <v>14</v>
      </c>
    </row>
    <row r="28" spans="1:8" ht="15.75" x14ac:dyDescent="0.25">
      <c r="A28" s="21"/>
      <c r="B28" s="6" t="s">
        <v>15</v>
      </c>
      <c r="C28" s="4">
        <v>60</v>
      </c>
      <c r="D28" s="11">
        <v>4.3600000000000003</v>
      </c>
      <c r="E28" s="12">
        <v>2.78</v>
      </c>
      <c r="F28" s="13">
        <v>27</v>
      </c>
      <c r="G28" s="14">
        <v>151.80000000000001</v>
      </c>
      <c r="H28" s="10"/>
    </row>
    <row r="29" spans="1:8" x14ac:dyDescent="0.25">
      <c r="A29" s="21"/>
      <c r="B29" s="6" t="s">
        <v>16</v>
      </c>
      <c r="C29" s="4">
        <v>200</v>
      </c>
      <c r="D29" s="15">
        <v>0.06</v>
      </c>
      <c r="E29" s="8">
        <v>0.02</v>
      </c>
      <c r="F29" s="9">
        <v>5.41</v>
      </c>
      <c r="G29" s="9">
        <v>22.11</v>
      </c>
      <c r="H29" s="10" t="s">
        <v>17</v>
      </c>
    </row>
    <row r="30" spans="1:8" x14ac:dyDescent="0.25">
      <c r="A30" s="21"/>
      <c r="B30" s="6"/>
      <c r="C30" s="4"/>
      <c r="D30" s="9"/>
      <c r="E30" s="9"/>
      <c r="F30" s="9"/>
      <c r="G30" s="9"/>
      <c r="H30" s="10"/>
    </row>
    <row r="31" spans="1:8" x14ac:dyDescent="0.25">
      <c r="A31" s="16"/>
      <c r="B31" s="17" t="s">
        <v>18</v>
      </c>
      <c r="C31" s="16">
        <f>SUM(C26:C30)</f>
        <v>560</v>
      </c>
      <c r="D31" s="18">
        <f>D29+D28+D27+D26</f>
        <v>21.62</v>
      </c>
      <c r="E31" s="18">
        <f t="shared" ref="E31:G31" si="3">E29+E28+E27+E26</f>
        <v>20.6</v>
      </c>
      <c r="F31" s="18">
        <f t="shared" si="3"/>
        <v>76.81</v>
      </c>
      <c r="G31" s="18">
        <f t="shared" si="3"/>
        <v>587.18000000000006</v>
      </c>
      <c r="H31" s="19"/>
    </row>
    <row r="32" spans="1:8" x14ac:dyDescent="0.25">
      <c r="A32" s="21" t="s">
        <v>19</v>
      </c>
      <c r="B32" s="6" t="s">
        <v>20</v>
      </c>
      <c r="C32" s="4">
        <v>250</v>
      </c>
      <c r="D32" s="7">
        <v>11.5</v>
      </c>
      <c r="E32" s="7">
        <v>5.6</v>
      </c>
      <c r="F32" s="7">
        <v>17.8</v>
      </c>
      <c r="G32" s="7">
        <v>186.25</v>
      </c>
      <c r="H32" s="10" t="s">
        <v>21</v>
      </c>
    </row>
    <row r="33" spans="1:8" x14ac:dyDescent="0.25">
      <c r="A33" s="21"/>
      <c r="B33" s="6" t="s">
        <v>33</v>
      </c>
      <c r="C33" s="4" t="s">
        <v>34</v>
      </c>
      <c r="D33" s="8">
        <v>28.56</v>
      </c>
      <c r="E33" s="8">
        <v>17.63</v>
      </c>
      <c r="F33" s="8">
        <v>50.29</v>
      </c>
      <c r="G33" s="8">
        <v>482.8</v>
      </c>
      <c r="H33" s="10" t="s">
        <v>24</v>
      </c>
    </row>
    <row r="34" spans="1:8" x14ac:dyDescent="0.25">
      <c r="A34" s="21"/>
      <c r="B34" s="6" t="s">
        <v>16</v>
      </c>
      <c r="C34" s="4">
        <v>200</v>
      </c>
      <c r="D34" s="15">
        <v>0.06</v>
      </c>
      <c r="E34" s="8">
        <v>0.02</v>
      </c>
      <c r="F34" s="9">
        <v>5.41</v>
      </c>
      <c r="G34" s="9">
        <v>22.11</v>
      </c>
      <c r="H34" s="10" t="s">
        <v>17</v>
      </c>
    </row>
    <row r="35" spans="1:8" ht="15.75" x14ac:dyDescent="0.25">
      <c r="A35" s="21"/>
      <c r="B35" s="6" t="s">
        <v>25</v>
      </c>
      <c r="C35" s="4">
        <v>50</v>
      </c>
      <c r="D35" s="13">
        <v>3.4</v>
      </c>
      <c r="E35" s="13">
        <v>0.6</v>
      </c>
      <c r="F35" s="13">
        <v>20</v>
      </c>
      <c r="G35" s="13">
        <v>97.5</v>
      </c>
      <c r="H35" s="10"/>
    </row>
    <row r="36" spans="1:8" x14ac:dyDescent="0.25">
      <c r="A36" s="21"/>
      <c r="B36" s="6"/>
      <c r="C36" s="4"/>
      <c r="D36" s="9"/>
      <c r="E36" s="9"/>
      <c r="F36" s="9"/>
      <c r="G36" s="9"/>
      <c r="H36" s="10"/>
    </row>
    <row r="37" spans="1:8" x14ac:dyDescent="0.25">
      <c r="A37" s="16"/>
      <c r="B37" s="17" t="s">
        <v>26</v>
      </c>
      <c r="C37" s="16">
        <f>C32+C34+C35+200+50+60</f>
        <v>810</v>
      </c>
      <c r="D37" s="18">
        <f>D35+D34+D33+D32</f>
        <v>43.519999999999996</v>
      </c>
      <c r="E37" s="18">
        <f t="shared" ref="E37:G37" si="4">E35+E34+E33+E32</f>
        <v>23.85</v>
      </c>
      <c r="F37" s="18">
        <f t="shared" si="4"/>
        <v>93.5</v>
      </c>
      <c r="G37" s="18">
        <f t="shared" si="4"/>
        <v>788.66</v>
      </c>
      <c r="H37" s="19"/>
    </row>
    <row r="38" spans="1:8" x14ac:dyDescent="0.25">
      <c r="A38" s="21" t="s">
        <v>27</v>
      </c>
      <c r="B38" s="6" t="s">
        <v>28</v>
      </c>
      <c r="C38" s="4">
        <v>200</v>
      </c>
      <c r="D38" s="9"/>
      <c r="E38" s="9"/>
      <c r="F38" s="9">
        <v>20</v>
      </c>
      <c r="G38" s="9">
        <v>90</v>
      </c>
      <c r="H38" s="10"/>
    </row>
    <row r="39" spans="1:8" x14ac:dyDescent="0.25">
      <c r="A39" s="21"/>
      <c r="B39" s="6" t="s">
        <v>29</v>
      </c>
      <c r="C39" s="4">
        <v>100</v>
      </c>
      <c r="D39" s="9">
        <v>9.1</v>
      </c>
      <c r="E39" s="9">
        <v>16.7</v>
      </c>
      <c r="F39" s="9">
        <v>18.899999999999999</v>
      </c>
      <c r="G39" s="9">
        <v>267.7</v>
      </c>
      <c r="H39" s="10"/>
    </row>
    <row r="40" spans="1:8" ht="15.75" x14ac:dyDescent="0.25">
      <c r="A40" s="21"/>
      <c r="B40" s="6" t="s">
        <v>35</v>
      </c>
      <c r="C40" s="4">
        <v>50</v>
      </c>
      <c r="D40" s="12">
        <f>1.65/2</f>
        <v>0.82499999999999996</v>
      </c>
      <c r="E40" s="12">
        <f>2.12/2</f>
        <v>1.06</v>
      </c>
      <c r="F40" s="12">
        <f>18.1/2</f>
        <v>9.0500000000000007</v>
      </c>
      <c r="G40" s="12">
        <f>97.75/2</f>
        <v>48.875</v>
      </c>
      <c r="H40" s="10"/>
    </row>
    <row r="41" spans="1:8" x14ac:dyDescent="0.25">
      <c r="A41" s="16"/>
      <c r="B41" s="17" t="s">
        <v>30</v>
      </c>
      <c r="C41" s="16">
        <f>C38+C40+C39</f>
        <v>350</v>
      </c>
      <c r="D41" s="20">
        <f t="shared" ref="D41:F41" si="5">D40+D39+D38</f>
        <v>9.9249999999999989</v>
      </c>
      <c r="E41" s="20">
        <f t="shared" si="5"/>
        <v>17.759999999999998</v>
      </c>
      <c r="F41" s="20">
        <f t="shared" si="5"/>
        <v>47.95</v>
      </c>
      <c r="G41" s="20">
        <f>G40+G39+G38</f>
        <v>406.57499999999999</v>
      </c>
      <c r="H41" s="10"/>
    </row>
    <row r="42" spans="1:8" x14ac:dyDescent="0.25">
      <c r="A42" s="21" t="s">
        <v>31</v>
      </c>
      <c r="B42" s="21"/>
      <c r="C42" s="16">
        <f>C41+C37+C31</f>
        <v>1720</v>
      </c>
      <c r="D42" s="18">
        <f>D41+D37+D31</f>
        <v>75.064999999999998</v>
      </c>
      <c r="E42" s="18">
        <f>E41+E37+E31</f>
        <v>62.21</v>
      </c>
      <c r="F42" s="18">
        <f>F41+F37+F31</f>
        <v>218.26</v>
      </c>
      <c r="G42" s="18">
        <f>G41+G37+G31</f>
        <v>1782.415</v>
      </c>
      <c r="H42" s="4"/>
    </row>
  </sheetData>
  <mergeCells count="16">
    <mergeCell ref="G23:G24"/>
    <mergeCell ref="A25:B25"/>
    <mergeCell ref="B1:F1"/>
    <mergeCell ref="D2:F2"/>
    <mergeCell ref="G2:G3"/>
    <mergeCell ref="A4:B4"/>
    <mergeCell ref="A5:A9"/>
    <mergeCell ref="A11:A15"/>
    <mergeCell ref="A26:A30"/>
    <mergeCell ref="A32:A36"/>
    <mergeCell ref="A38:A40"/>
    <mergeCell ref="A42:B42"/>
    <mergeCell ref="A17:A18"/>
    <mergeCell ref="A20:B20"/>
    <mergeCell ref="B22:F22"/>
    <mergeCell ref="D23:F2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2024-09-20T11:07:09Z</dcterms:modified>
</cp:coreProperties>
</file>