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8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/>
  <c r="E43"/>
  <c r="E44" s="1"/>
  <c r="D43"/>
  <c r="C43"/>
  <c r="C44" s="1"/>
  <c r="G42"/>
  <c r="F42"/>
  <c r="F43" s="1"/>
  <c r="E42"/>
  <c r="D42"/>
  <c r="G39"/>
  <c r="F39"/>
  <c r="E39"/>
  <c r="D39"/>
  <c r="C39"/>
  <c r="G32"/>
  <c r="G44" s="1"/>
  <c r="E32"/>
  <c r="C32"/>
  <c r="G28"/>
  <c r="F28"/>
  <c r="F32" s="1"/>
  <c r="E28"/>
  <c r="D28"/>
  <c r="D32" s="1"/>
  <c r="G27"/>
  <c r="F21"/>
  <c r="G20"/>
  <c r="G21" s="1"/>
  <c r="F20"/>
  <c r="E20"/>
  <c r="E21" s="1"/>
  <c r="D20"/>
  <c r="C20"/>
  <c r="C21" s="1"/>
  <c r="G17"/>
  <c r="F17"/>
  <c r="E17"/>
  <c r="D17"/>
  <c r="C17"/>
  <c r="F10"/>
  <c r="E10"/>
  <c r="C10"/>
  <c r="G6"/>
  <c r="G10" s="1"/>
  <c r="F6"/>
  <c r="E6"/>
  <c r="D6"/>
  <c r="D10" s="1"/>
  <c r="G5"/>
  <c r="F44" l="1"/>
  <c r="D44"/>
  <c r="D21"/>
</calcChain>
</file>

<file path=xl/sharedStrings.xml><?xml version="1.0" encoding="utf-8"?>
<sst xmlns="http://schemas.openxmlformats.org/spreadsheetml/2006/main" count="71" uniqueCount="37">
  <si>
    <t>Меню приготавливаемых блюд Возрастная категория: от 7 - 11 лет</t>
  </si>
  <si>
    <t>Приём пищи</t>
  </si>
  <si>
    <t>Наименование блюда</t>
  </si>
  <si>
    <t>Выход блюда</t>
  </si>
  <si>
    <t>Пищевые вещества</t>
  </si>
  <si>
    <t>Энерг. ценность, ккал</t>
  </si>
  <si>
    <t>№ рецептуры</t>
  </si>
  <si>
    <t>Белки, г</t>
  </si>
  <si>
    <t>Жиры, г</t>
  </si>
  <si>
    <t>Углеводы, г</t>
  </si>
  <si>
    <t>Завтрак 1</t>
  </si>
  <si>
    <t xml:space="preserve">Запеканка творожная с фруктовым соусом </t>
  </si>
  <si>
    <t>150/30</t>
  </si>
  <si>
    <t>№ 366</t>
  </si>
  <si>
    <t xml:space="preserve">Яблоко </t>
  </si>
  <si>
    <t xml:space="preserve">Чай с сахаром </t>
  </si>
  <si>
    <t>№ 376</t>
  </si>
  <si>
    <t xml:space="preserve">Хлеб пшеничный </t>
  </si>
  <si>
    <t>Итого за завтрак</t>
  </si>
  <si>
    <t>Обед</t>
  </si>
  <si>
    <t xml:space="preserve">Суп карофельный с горохом лущеным </t>
  </si>
  <si>
    <t>№ 139</t>
  </si>
  <si>
    <t xml:space="preserve">Макаронные изделия отварные </t>
  </si>
  <si>
    <t>№ 204</t>
  </si>
  <si>
    <t>Биточек мясной</t>
  </si>
  <si>
    <t>№ 282</t>
  </si>
  <si>
    <t xml:space="preserve">Хлеб ржаной </t>
  </si>
  <si>
    <t>Итого за обед</t>
  </si>
  <si>
    <t xml:space="preserve"> Полдник</t>
  </si>
  <si>
    <t xml:space="preserve">Сок в индивидуальной упаковке </t>
  </si>
  <si>
    <t xml:space="preserve">Пирог с яйцом </t>
  </si>
  <si>
    <t>Итого за  день:</t>
  </si>
  <si>
    <t xml:space="preserve">Меню приготавливаемых блюд Возрастная категория: от 12  лет и старше </t>
  </si>
  <si>
    <t>150/40</t>
  </si>
  <si>
    <t xml:space="preserve">Печенье </t>
  </si>
  <si>
    <t xml:space="preserve">Итого за полдник </t>
  </si>
  <si>
    <t>ДАТА: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</si>
</sst>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Fill="1" applyBorder="1"/>
    <xf numFmtId="0" fontId="4" fillId="0" borderId="0" xfId="0" applyFont="1"/>
    <xf numFmtId="2" fontId="4" fillId="0" borderId="1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3" borderId="0" xfId="0" applyFill="1"/>
    <xf numFmtId="14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workbookViewId="0">
      <selection activeCell="J2" sqref="J2:J3"/>
    </sheetView>
  </sheetViews>
  <sheetFormatPr defaultRowHeight="14.4"/>
  <cols>
    <col min="2" max="2" width="36.44140625" customWidth="1"/>
    <col min="10" max="10" width="10.109375" bestFit="1" customWidth="1"/>
  </cols>
  <sheetData>
    <row r="1" spans="1:10">
      <c r="A1" s="1"/>
      <c r="B1" s="22" t="s">
        <v>0</v>
      </c>
      <c r="C1" s="22"/>
      <c r="D1" s="22"/>
      <c r="E1" s="22"/>
      <c r="F1" s="22"/>
      <c r="G1" s="2"/>
      <c r="H1" s="3"/>
    </row>
    <row r="2" spans="1:10" ht="41.4">
      <c r="A2" s="4" t="s">
        <v>1</v>
      </c>
      <c r="B2" s="5" t="s">
        <v>2</v>
      </c>
      <c r="C2" s="4" t="s">
        <v>3</v>
      </c>
      <c r="D2" s="23" t="s">
        <v>4</v>
      </c>
      <c r="E2" s="23"/>
      <c r="F2" s="23"/>
      <c r="G2" s="23" t="s">
        <v>5</v>
      </c>
      <c r="H2" s="4" t="s">
        <v>6</v>
      </c>
      <c r="J2" s="24" t="s">
        <v>36</v>
      </c>
    </row>
    <row r="3" spans="1:10" ht="27.6">
      <c r="A3" s="4"/>
      <c r="B3" s="6"/>
      <c r="C3" s="4"/>
      <c r="D3" s="4" t="s">
        <v>7</v>
      </c>
      <c r="E3" s="4" t="s">
        <v>8</v>
      </c>
      <c r="F3" s="4" t="s">
        <v>9</v>
      </c>
      <c r="G3" s="23"/>
      <c r="H3" s="4"/>
      <c r="J3" s="25">
        <v>45581</v>
      </c>
    </row>
    <row r="4" spans="1:10">
      <c r="A4" s="21"/>
      <c r="B4" s="21"/>
      <c r="C4" s="4"/>
      <c r="D4" s="7"/>
      <c r="E4" s="7"/>
      <c r="F4" s="7"/>
      <c r="G4" s="7"/>
      <c r="H4" s="7"/>
    </row>
    <row r="5" spans="1:10" ht="27.6">
      <c r="A5" s="21" t="s">
        <v>10</v>
      </c>
      <c r="B5" s="6" t="s">
        <v>11</v>
      </c>
      <c r="C5" s="4" t="s">
        <v>12</v>
      </c>
      <c r="D5" s="8">
        <v>22.75</v>
      </c>
      <c r="E5" s="8">
        <v>21.95</v>
      </c>
      <c r="F5" s="8">
        <v>35.89</v>
      </c>
      <c r="G5" s="9">
        <f>371.9+57.4</f>
        <v>429.29999999999995</v>
      </c>
      <c r="H5" s="10" t="s">
        <v>13</v>
      </c>
    </row>
    <row r="6" spans="1:10" ht="15.6">
      <c r="A6" s="21"/>
      <c r="B6" s="6" t="s">
        <v>14</v>
      </c>
      <c r="C6" s="4">
        <v>100</v>
      </c>
      <c r="D6" s="11">
        <f>0.61/2</f>
        <v>0.30499999999999999</v>
      </c>
      <c r="E6" s="11">
        <f>0.61/2</f>
        <v>0.30499999999999999</v>
      </c>
      <c r="F6" s="11">
        <f>15.07/2</f>
        <v>7.5350000000000001</v>
      </c>
      <c r="G6" s="11">
        <f>67.69/2</f>
        <v>33.844999999999999</v>
      </c>
      <c r="H6" s="10"/>
    </row>
    <row r="7" spans="1:10">
      <c r="A7" s="21"/>
      <c r="B7" s="6" t="s">
        <v>15</v>
      </c>
      <c r="C7" s="4">
        <v>200</v>
      </c>
      <c r="D7" s="12">
        <v>0.06</v>
      </c>
      <c r="E7" s="8">
        <v>0.02</v>
      </c>
      <c r="F7" s="9">
        <v>5.41</v>
      </c>
      <c r="G7" s="9">
        <v>22.11</v>
      </c>
      <c r="H7" s="10" t="s">
        <v>16</v>
      </c>
    </row>
    <row r="8" spans="1:10" ht="15.6">
      <c r="A8" s="21"/>
      <c r="B8" s="6" t="s">
        <v>17</v>
      </c>
      <c r="C8" s="4">
        <v>60</v>
      </c>
      <c r="D8" s="13">
        <v>4.3600000000000003</v>
      </c>
      <c r="E8" s="11">
        <v>2.78</v>
      </c>
      <c r="F8" s="14">
        <v>27</v>
      </c>
      <c r="G8" s="15">
        <v>151.80000000000001</v>
      </c>
      <c r="H8" s="10"/>
    </row>
    <row r="9" spans="1:10">
      <c r="A9" s="21"/>
      <c r="B9" s="6"/>
      <c r="C9" s="4"/>
      <c r="D9" s="9"/>
      <c r="E9" s="9"/>
      <c r="F9" s="9"/>
      <c r="G9" s="9"/>
      <c r="H9" s="10"/>
    </row>
    <row r="10" spans="1:10">
      <c r="A10" s="16"/>
      <c r="B10" s="17" t="s">
        <v>18</v>
      </c>
      <c r="C10" s="16">
        <f>C6+C7+C8+150+30</f>
        <v>540</v>
      </c>
      <c r="D10" s="18">
        <f>D9+D8+D7+D6+D5</f>
        <v>27.475000000000001</v>
      </c>
      <c r="E10" s="18">
        <f t="shared" ref="E10:G10" si="0">E9+E8+E7+E6+E5</f>
        <v>25.055</v>
      </c>
      <c r="F10" s="18">
        <f t="shared" si="0"/>
        <v>75.834999999999994</v>
      </c>
      <c r="G10" s="18">
        <f t="shared" si="0"/>
        <v>637.05499999999995</v>
      </c>
      <c r="H10" s="19"/>
    </row>
    <row r="11" spans="1:10">
      <c r="A11" s="21" t="s">
        <v>19</v>
      </c>
      <c r="B11" s="6" t="s">
        <v>20</v>
      </c>
      <c r="C11" s="4">
        <v>250</v>
      </c>
      <c r="D11" s="7">
        <v>7.61</v>
      </c>
      <c r="E11" s="7">
        <v>2.1</v>
      </c>
      <c r="F11" s="7">
        <v>21.12</v>
      </c>
      <c r="G11" s="7">
        <v>155.18</v>
      </c>
      <c r="H11" s="10" t="s">
        <v>21</v>
      </c>
    </row>
    <row r="12" spans="1:10">
      <c r="A12" s="21"/>
      <c r="B12" s="6" t="s">
        <v>22</v>
      </c>
      <c r="C12" s="4">
        <v>150</v>
      </c>
      <c r="D12" s="8">
        <v>5.25</v>
      </c>
      <c r="E12" s="8">
        <v>12.37</v>
      </c>
      <c r="F12" s="8">
        <v>35.29</v>
      </c>
      <c r="G12" s="9">
        <v>278.25</v>
      </c>
      <c r="H12" s="10" t="s">
        <v>23</v>
      </c>
    </row>
    <row r="13" spans="1:10">
      <c r="A13" s="21"/>
      <c r="B13" s="6" t="s">
        <v>24</v>
      </c>
      <c r="C13" s="4">
        <v>100</v>
      </c>
      <c r="D13" s="8">
        <v>15.9</v>
      </c>
      <c r="E13" s="8">
        <v>14.4</v>
      </c>
      <c r="F13" s="8">
        <v>16</v>
      </c>
      <c r="G13" s="8">
        <v>261</v>
      </c>
      <c r="H13" s="10" t="s">
        <v>25</v>
      </c>
    </row>
    <row r="14" spans="1:10">
      <c r="A14" s="21"/>
      <c r="B14" s="6" t="s">
        <v>15</v>
      </c>
      <c r="C14" s="4">
        <v>200</v>
      </c>
      <c r="D14" s="12">
        <v>0.06</v>
      </c>
      <c r="E14" s="8">
        <v>0.02</v>
      </c>
      <c r="F14" s="9">
        <v>5.41</v>
      </c>
      <c r="G14" s="9">
        <v>22.11</v>
      </c>
      <c r="H14" s="10" t="s">
        <v>16</v>
      </c>
    </row>
    <row r="15" spans="1:10" ht="15.6">
      <c r="A15" s="21"/>
      <c r="B15" s="6" t="s">
        <v>26</v>
      </c>
      <c r="C15" s="4">
        <v>50</v>
      </c>
      <c r="D15" s="14">
        <v>3.4</v>
      </c>
      <c r="E15" s="14">
        <v>0.6</v>
      </c>
      <c r="F15" s="14">
        <v>20</v>
      </c>
      <c r="G15" s="14">
        <v>97.5</v>
      </c>
      <c r="H15" s="10"/>
    </row>
    <row r="16" spans="1:10">
      <c r="A16" s="21"/>
      <c r="B16" s="6"/>
      <c r="C16" s="4"/>
      <c r="D16" s="9"/>
      <c r="E16" s="9"/>
      <c r="F16" s="9"/>
      <c r="G16" s="9"/>
      <c r="H16" s="10"/>
    </row>
    <row r="17" spans="1:8">
      <c r="A17" s="16"/>
      <c r="B17" s="17" t="s">
        <v>27</v>
      </c>
      <c r="C17" s="16">
        <f>SUM(C11:C16)</f>
        <v>750</v>
      </c>
      <c r="D17" s="18">
        <f>D16+D15+D14+D13+D12+D11</f>
        <v>32.22</v>
      </c>
      <c r="E17" s="18">
        <f t="shared" ref="E17:G17" si="1">E16+E15+E14+E13+E12+E11</f>
        <v>29.490000000000002</v>
      </c>
      <c r="F17" s="18">
        <f t="shared" si="1"/>
        <v>97.82</v>
      </c>
      <c r="G17" s="18">
        <f t="shared" si="1"/>
        <v>814.04</v>
      </c>
      <c r="H17" s="19"/>
    </row>
    <row r="18" spans="1:8">
      <c r="A18" s="21" t="s">
        <v>28</v>
      </c>
      <c r="B18" s="6" t="s">
        <v>29</v>
      </c>
      <c r="C18" s="4">
        <v>200</v>
      </c>
      <c r="D18" s="9"/>
      <c r="E18" s="9"/>
      <c r="F18" s="9">
        <v>20</v>
      </c>
      <c r="G18" s="9">
        <v>90</v>
      </c>
      <c r="H18" s="10"/>
    </row>
    <row r="19" spans="1:8">
      <c r="A19" s="21"/>
      <c r="B19" s="6" t="s">
        <v>30</v>
      </c>
      <c r="C19" s="4">
        <v>100</v>
      </c>
      <c r="D19" s="9">
        <v>7.2</v>
      </c>
      <c r="E19" s="9">
        <v>8.85</v>
      </c>
      <c r="F19" s="9">
        <v>6.07</v>
      </c>
      <c r="G19" s="9">
        <v>133.27000000000001</v>
      </c>
      <c r="H19" s="10"/>
    </row>
    <row r="20" spans="1:8">
      <c r="A20" s="16"/>
      <c r="B20" s="17"/>
      <c r="C20" s="16">
        <f>C19+C18</f>
        <v>300</v>
      </c>
      <c r="D20" s="16">
        <f t="shared" ref="D20:G20" si="2">D19+D18</f>
        <v>7.2</v>
      </c>
      <c r="E20" s="16">
        <f t="shared" si="2"/>
        <v>8.85</v>
      </c>
      <c r="F20" s="16">
        <f t="shared" si="2"/>
        <v>26.07</v>
      </c>
      <c r="G20" s="16">
        <f t="shared" si="2"/>
        <v>223.27</v>
      </c>
      <c r="H20" s="10"/>
    </row>
    <row r="21" spans="1:8">
      <c r="A21" s="21" t="s">
        <v>31</v>
      </c>
      <c r="B21" s="21"/>
      <c r="C21" s="16">
        <f>C20+C17+C10</f>
        <v>1590</v>
      </c>
      <c r="D21" s="18">
        <f>D20+D17+D10</f>
        <v>66.89500000000001</v>
      </c>
      <c r="E21" s="18">
        <f>E20+E17+E10</f>
        <v>63.395000000000003</v>
      </c>
      <c r="F21" s="18">
        <f>F20+F17+F10</f>
        <v>199.72499999999997</v>
      </c>
      <c r="G21" s="18">
        <f>G20+G17+G10</f>
        <v>1674.3649999999998</v>
      </c>
      <c r="H21" s="4"/>
    </row>
    <row r="23" spans="1:8">
      <c r="B23" s="22" t="s">
        <v>32</v>
      </c>
      <c r="C23" s="22"/>
      <c r="D23" s="22"/>
      <c r="E23" s="22"/>
      <c r="F23" s="22"/>
    </row>
    <row r="24" spans="1:8" ht="41.4">
      <c r="A24" s="4" t="s">
        <v>1</v>
      </c>
      <c r="B24" s="5" t="s">
        <v>2</v>
      </c>
      <c r="C24" s="4" t="s">
        <v>3</v>
      </c>
      <c r="D24" s="23" t="s">
        <v>4</v>
      </c>
      <c r="E24" s="23"/>
      <c r="F24" s="23"/>
      <c r="G24" s="23" t="s">
        <v>5</v>
      </c>
      <c r="H24" s="4" t="s">
        <v>6</v>
      </c>
    </row>
    <row r="25" spans="1:8" ht="27.6">
      <c r="A25" s="4"/>
      <c r="B25" s="6"/>
      <c r="C25" s="4"/>
      <c r="D25" s="4" t="s">
        <v>7</v>
      </c>
      <c r="E25" s="4" t="s">
        <v>8</v>
      </c>
      <c r="F25" s="4" t="s">
        <v>9</v>
      </c>
      <c r="G25" s="23"/>
      <c r="H25" s="4"/>
    </row>
    <row r="26" spans="1:8">
      <c r="A26" s="21"/>
      <c r="B26" s="21"/>
      <c r="C26" s="4"/>
      <c r="D26" s="7"/>
      <c r="E26" s="7"/>
      <c r="F26" s="7"/>
      <c r="G26" s="7"/>
      <c r="H26" s="7"/>
    </row>
    <row r="27" spans="1:8" ht="27.6">
      <c r="A27" s="21" t="s">
        <v>10</v>
      </c>
      <c r="B27" s="6" t="s">
        <v>11</v>
      </c>
      <c r="C27" s="4" t="s">
        <v>33</v>
      </c>
      <c r="D27" s="8">
        <v>22.75</v>
      </c>
      <c r="E27" s="8">
        <v>21.95</v>
      </c>
      <c r="F27" s="8">
        <v>35.89</v>
      </c>
      <c r="G27" s="9">
        <f>371.9+57.4</f>
        <v>429.29999999999995</v>
      </c>
      <c r="H27" s="10" t="s">
        <v>13</v>
      </c>
    </row>
    <row r="28" spans="1:8" ht="15.6">
      <c r="A28" s="21"/>
      <c r="B28" s="6" t="s">
        <v>14</v>
      </c>
      <c r="C28" s="4">
        <v>100</v>
      </c>
      <c r="D28" s="11">
        <f>0.61/2</f>
        <v>0.30499999999999999</v>
      </c>
      <c r="E28" s="11">
        <f>0.61/2</f>
        <v>0.30499999999999999</v>
      </c>
      <c r="F28" s="11">
        <f>15.07/2</f>
        <v>7.5350000000000001</v>
      </c>
      <c r="G28" s="11">
        <f>67.69/2</f>
        <v>33.844999999999999</v>
      </c>
      <c r="H28" s="10"/>
    </row>
    <row r="29" spans="1:8">
      <c r="A29" s="21"/>
      <c r="B29" s="6" t="s">
        <v>15</v>
      </c>
      <c r="C29" s="4">
        <v>200</v>
      </c>
      <c r="D29" s="12">
        <v>0.06</v>
      </c>
      <c r="E29" s="8">
        <v>0.02</v>
      </c>
      <c r="F29" s="9">
        <v>5.41</v>
      </c>
      <c r="G29" s="9">
        <v>22.11</v>
      </c>
      <c r="H29" s="10" t="s">
        <v>16</v>
      </c>
    </row>
    <row r="30" spans="1:8" ht="15.6">
      <c r="A30" s="21"/>
      <c r="B30" s="6" t="s">
        <v>17</v>
      </c>
      <c r="C30" s="4">
        <v>60</v>
      </c>
      <c r="D30" s="13">
        <v>4.3600000000000003</v>
      </c>
      <c r="E30" s="11">
        <v>2.78</v>
      </c>
      <c r="F30" s="14">
        <v>27</v>
      </c>
      <c r="G30" s="15">
        <v>151.80000000000001</v>
      </c>
      <c r="H30" s="10"/>
    </row>
    <row r="31" spans="1:8">
      <c r="A31" s="21"/>
      <c r="B31" s="6"/>
      <c r="C31" s="4"/>
      <c r="D31" s="9"/>
      <c r="E31" s="9"/>
      <c r="F31" s="9"/>
      <c r="G31" s="9"/>
      <c r="H31" s="10"/>
    </row>
    <row r="32" spans="1:8">
      <c r="A32" s="16"/>
      <c r="B32" s="17" t="s">
        <v>18</v>
      </c>
      <c r="C32" s="16">
        <f>C28+C29+C30+150+30+10</f>
        <v>550</v>
      </c>
      <c r="D32" s="18">
        <f>D31+D30+D29+D28+D27</f>
        <v>27.475000000000001</v>
      </c>
      <c r="E32" s="18">
        <f t="shared" ref="E32:G32" si="3">E31+E30+E29+E28+E27</f>
        <v>25.055</v>
      </c>
      <c r="F32" s="18">
        <f t="shared" si="3"/>
        <v>75.834999999999994</v>
      </c>
      <c r="G32" s="18">
        <f t="shared" si="3"/>
        <v>637.05499999999995</v>
      </c>
      <c r="H32" s="19"/>
    </row>
    <row r="33" spans="1:8">
      <c r="A33" s="21" t="s">
        <v>19</v>
      </c>
      <c r="B33" s="6" t="s">
        <v>20</v>
      </c>
      <c r="C33" s="4">
        <v>250</v>
      </c>
      <c r="D33" s="7">
        <v>7.61</v>
      </c>
      <c r="E33" s="7">
        <v>2.1</v>
      </c>
      <c r="F33" s="7">
        <v>21.12</v>
      </c>
      <c r="G33" s="7">
        <v>155.18</v>
      </c>
      <c r="H33" s="10" t="s">
        <v>21</v>
      </c>
    </row>
    <row r="34" spans="1:8">
      <c r="A34" s="21"/>
      <c r="B34" s="6" t="s">
        <v>22</v>
      </c>
      <c r="C34" s="4">
        <v>200</v>
      </c>
      <c r="D34" s="8">
        <v>7.01</v>
      </c>
      <c r="E34" s="8">
        <v>16.5</v>
      </c>
      <c r="F34" s="8">
        <v>47.06</v>
      </c>
      <c r="G34" s="9">
        <v>371</v>
      </c>
      <c r="H34" s="10" t="s">
        <v>23</v>
      </c>
    </row>
    <row r="35" spans="1:8">
      <c r="A35" s="21"/>
      <c r="B35" s="6" t="s">
        <v>24</v>
      </c>
      <c r="C35" s="4">
        <v>100</v>
      </c>
      <c r="D35" s="8">
        <v>15.9</v>
      </c>
      <c r="E35" s="8">
        <v>14.4</v>
      </c>
      <c r="F35" s="8">
        <v>16</v>
      </c>
      <c r="G35" s="8">
        <v>261</v>
      </c>
      <c r="H35" s="10" t="s">
        <v>25</v>
      </c>
    </row>
    <row r="36" spans="1:8">
      <c r="A36" s="21"/>
      <c r="B36" s="6" t="s">
        <v>15</v>
      </c>
      <c r="C36" s="4">
        <v>200</v>
      </c>
      <c r="D36" s="12">
        <v>0.06</v>
      </c>
      <c r="E36" s="8">
        <v>0.02</v>
      </c>
      <c r="F36" s="9">
        <v>5.41</v>
      </c>
      <c r="G36" s="9">
        <v>22.11</v>
      </c>
      <c r="H36" s="10" t="s">
        <v>16</v>
      </c>
    </row>
    <row r="37" spans="1:8" ht="15.6">
      <c r="A37" s="21"/>
      <c r="B37" s="6" t="s">
        <v>26</v>
      </c>
      <c r="C37" s="4">
        <v>50</v>
      </c>
      <c r="D37" s="14">
        <v>3.4</v>
      </c>
      <c r="E37" s="14">
        <v>0.6</v>
      </c>
      <c r="F37" s="14">
        <v>20</v>
      </c>
      <c r="G37" s="14">
        <v>97.5</v>
      </c>
      <c r="H37" s="10"/>
    </row>
    <row r="38" spans="1:8">
      <c r="A38" s="21"/>
      <c r="B38" s="6"/>
      <c r="C38" s="4"/>
      <c r="D38" s="9"/>
      <c r="E38" s="9"/>
      <c r="F38" s="9"/>
      <c r="G38" s="9"/>
      <c r="H38" s="10"/>
    </row>
    <row r="39" spans="1:8">
      <c r="A39" s="16"/>
      <c r="B39" s="17" t="s">
        <v>27</v>
      </c>
      <c r="C39" s="16">
        <f>SUM(C33:C38)</f>
        <v>800</v>
      </c>
      <c r="D39" s="18">
        <f>D38+D37+D36+D35+D34+D33</f>
        <v>33.979999999999997</v>
      </c>
      <c r="E39" s="18">
        <f t="shared" ref="E39:G39" si="4">E38+E37+E36+E35+E34+E33</f>
        <v>33.619999999999997</v>
      </c>
      <c r="F39" s="18">
        <f t="shared" si="4"/>
        <v>109.59</v>
      </c>
      <c r="G39" s="18">
        <f t="shared" si="4"/>
        <v>906.79</v>
      </c>
      <c r="H39" s="19"/>
    </row>
    <row r="40" spans="1:8">
      <c r="A40" s="21" t="s">
        <v>28</v>
      </c>
      <c r="B40" s="6" t="s">
        <v>29</v>
      </c>
      <c r="C40" s="4">
        <v>200</v>
      </c>
      <c r="D40" s="9"/>
      <c r="E40" s="9"/>
      <c r="F40" s="9">
        <v>20</v>
      </c>
      <c r="G40" s="9">
        <v>90</v>
      </c>
      <c r="H40" s="10"/>
    </row>
    <row r="41" spans="1:8">
      <c r="A41" s="21"/>
      <c r="B41" s="6" t="s">
        <v>30</v>
      </c>
      <c r="C41" s="4">
        <v>100</v>
      </c>
      <c r="D41" s="9">
        <v>7.2</v>
      </c>
      <c r="E41" s="9">
        <v>8.85</v>
      </c>
      <c r="F41" s="9">
        <v>6.07</v>
      </c>
      <c r="G41" s="9">
        <v>133.27000000000001</v>
      </c>
      <c r="H41" s="10"/>
    </row>
    <row r="42" spans="1:8" ht="15.6">
      <c r="A42" s="21"/>
      <c r="B42" s="6" t="s">
        <v>34</v>
      </c>
      <c r="C42" s="4">
        <v>50</v>
      </c>
      <c r="D42" s="11">
        <f>1.65/2</f>
        <v>0.82499999999999996</v>
      </c>
      <c r="E42" s="11">
        <f>2.12/2</f>
        <v>1.06</v>
      </c>
      <c r="F42" s="11">
        <f>18.1/2</f>
        <v>9.0500000000000007</v>
      </c>
      <c r="G42" s="11">
        <f>97.75/2</f>
        <v>48.875</v>
      </c>
      <c r="H42" s="10"/>
    </row>
    <row r="43" spans="1:8">
      <c r="A43" s="16"/>
      <c r="B43" s="17" t="s">
        <v>35</v>
      </c>
      <c r="C43" s="16">
        <f>C40+C42+C41</f>
        <v>350</v>
      </c>
      <c r="D43" s="20">
        <f>D40+D42</f>
        <v>0.82499999999999996</v>
      </c>
      <c r="E43" s="20">
        <f t="shared" ref="E43:F43" si="5">E40+E42</f>
        <v>1.06</v>
      </c>
      <c r="F43" s="20">
        <f t="shared" si="5"/>
        <v>29.05</v>
      </c>
      <c r="G43" s="20">
        <f>G42+G41+G40</f>
        <v>272.14499999999998</v>
      </c>
      <c r="H43" s="10"/>
    </row>
    <row r="44" spans="1:8">
      <c r="A44" s="21" t="s">
        <v>31</v>
      </c>
      <c r="B44" s="21"/>
      <c r="C44" s="16">
        <f>C43+C39+C32</f>
        <v>1700</v>
      </c>
      <c r="D44" s="18">
        <f t="shared" ref="D44:G44" si="6">D43+D39+D32</f>
        <v>62.28</v>
      </c>
      <c r="E44" s="18">
        <f t="shared" si="6"/>
        <v>59.734999999999999</v>
      </c>
      <c r="F44" s="18">
        <f t="shared" si="6"/>
        <v>214.47500000000002</v>
      </c>
      <c r="G44" s="18">
        <f t="shared" si="6"/>
        <v>1815.9899999999998</v>
      </c>
      <c r="H44" s="4"/>
    </row>
  </sheetData>
  <mergeCells count="16">
    <mergeCell ref="G24:G25"/>
    <mergeCell ref="A26:B26"/>
    <mergeCell ref="B1:F1"/>
    <mergeCell ref="D2:F2"/>
    <mergeCell ref="G2:G3"/>
    <mergeCell ref="A4:B4"/>
    <mergeCell ref="A5:A9"/>
    <mergeCell ref="A11:A16"/>
    <mergeCell ref="A27:A31"/>
    <mergeCell ref="A33:A38"/>
    <mergeCell ref="A40:A42"/>
    <mergeCell ref="A44:B44"/>
    <mergeCell ref="A18:A19"/>
    <mergeCell ref="A21:B21"/>
    <mergeCell ref="B23:F23"/>
    <mergeCell ref="D24:F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2024-10-13T09:47:42Z</dcterms:modified>
</cp:coreProperties>
</file>