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/>
  <c r="D43" s="1"/>
  <c r="C42"/>
  <c r="C43" s="1"/>
  <c r="G41"/>
  <c r="G42" s="1"/>
  <c r="F41"/>
  <c r="F42" s="1"/>
  <c r="E41"/>
  <c r="E42" s="1"/>
  <c r="E43" s="1"/>
  <c r="D41"/>
  <c r="E38"/>
  <c r="D38"/>
  <c r="C38"/>
  <c r="G34"/>
  <c r="G38" s="1"/>
  <c r="F34"/>
  <c r="F38" s="1"/>
  <c r="E34"/>
  <c r="D34"/>
  <c r="G32"/>
  <c r="F32"/>
  <c r="E32"/>
  <c r="D32"/>
  <c r="C32"/>
  <c r="G19"/>
  <c r="F19"/>
  <c r="E19"/>
  <c r="E20" s="1"/>
  <c r="D19"/>
  <c r="D20" s="1"/>
  <c r="C19"/>
  <c r="C20" s="1"/>
  <c r="G16"/>
  <c r="F16"/>
  <c r="E16"/>
  <c r="D16"/>
  <c r="C16"/>
  <c r="G10"/>
  <c r="G20" s="1"/>
  <c r="F10"/>
  <c r="F20" s="1"/>
  <c r="E10"/>
  <c r="D10"/>
  <c r="C10"/>
  <c r="G43" l="1"/>
  <c r="F43"/>
</calcChain>
</file>

<file path=xl/sharedStrings.xml><?xml version="1.0" encoding="utf-8"?>
<sst xmlns="http://schemas.openxmlformats.org/spreadsheetml/2006/main" count="70" uniqueCount="40">
  <si>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</si>
  <si>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</si>
  <si>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</si>
  <si>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</si>
  <si>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</si>
  <si>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</si>
  <si>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</si>
  <si>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</si>
  <si>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</si>
  <si>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</si>
  <si>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</si>
  <si>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</si>
  <si>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</si>
  <si>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</si>
  <si>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</si>
  <si>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</si>
  <si>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</si>
  <si>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</si>
  <si>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</si>
  <si>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</si>
  <si>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>Итого за  день:</t>
  </si>
  <si>
    <t xml:space="preserve">Меню приготавливаемых блюд Возрастная категория: от 12  лет и старше </t>
  </si>
  <si>
    <t xml:space="preserve">Печенье </t>
  </si>
  <si>
    <t xml:space="preserve">Итого за полдник </t>
  </si>
  <si>
    <t>ДАТА:</t>
  </si>
  <si>
    <t xml:space="preserve">Шницель мясной </t>
  </si>
  <si>
    <t>№ 282</t>
  </si>
  <si>
    <t xml:space="preserve">Макаронные изделия отварные </t>
  </si>
  <si>
    <t>№ 204</t>
  </si>
  <si>
    <t xml:space="preserve">Суп картофельный с яйцом </t>
  </si>
  <si>
    <t>№ 140</t>
  </si>
  <si>
    <t xml:space="preserve">Плов со свининой </t>
  </si>
  <si>
    <t>150/50</t>
  </si>
  <si>
    <t>№443</t>
  </si>
  <si>
    <t xml:space="preserve">Напиток из ягод с/м </t>
  </si>
  <si>
    <t>№394</t>
  </si>
  <si>
    <t xml:space="preserve">Сосиска в тесте </t>
  </si>
  <si>
    <t>№282</t>
  </si>
  <si>
    <t xml:space="preserve">Плов со свининой и кабачковой икрой </t>
  </si>
  <si>
    <t>250/60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</si>
</sst>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7" workbookViewId="0">
      <selection activeCell="A26" sqref="A26:B26"/>
    </sheetView>
  </sheetViews>
  <sheetFormatPr defaultRowHeight="14.4"/>
  <cols>
    <col min="2" max="2" width="36.44140625" customWidth="1"/>
    <col min="10" max="10" width="10.109375" bestFit="1" customWidth="1"/>
  </cols>
  <sheetData>
    <row r="1" spans="1:10">
      <c r="A1" s="1"/>
      <c r="B1" s="29" t="s">
        <v>0</v>
      </c>
      <c r="C1" s="29"/>
      <c r="D1" s="29"/>
      <c r="E1" s="29"/>
      <c r="F1" s="29"/>
      <c r="G1" s="2"/>
      <c r="H1" s="3"/>
    </row>
    <row r="2" spans="1:10" ht="41.4">
      <c r="A2" s="23" t="s">
        <v>1</v>
      </c>
      <c r="B2" s="4" t="s">
        <v>2</v>
      </c>
      <c r="C2" s="23" t="s">
        <v>3</v>
      </c>
      <c r="D2" s="30" t="s">
        <v>4</v>
      </c>
      <c r="E2" s="30"/>
      <c r="F2" s="30"/>
      <c r="G2" s="30" t="s">
        <v>5</v>
      </c>
      <c r="H2" s="23" t="s">
        <v>6</v>
      </c>
      <c r="J2" s="21" t="s">
        <v>24</v>
      </c>
    </row>
    <row r="3" spans="1:10" ht="27.6">
      <c r="A3" s="23"/>
      <c r="B3" s="5"/>
      <c r="C3" s="23"/>
      <c r="D3" s="23" t="s">
        <v>7</v>
      </c>
      <c r="E3" s="23" t="s">
        <v>8</v>
      </c>
      <c r="F3" s="23" t="s">
        <v>9</v>
      </c>
      <c r="G3" s="30"/>
      <c r="H3" s="23"/>
      <c r="J3" s="22">
        <v>45583</v>
      </c>
    </row>
    <row r="4" spans="1:10">
      <c r="A4" s="28"/>
      <c r="B4" s="28"/>
      <c r="C4" s="23"/>
      <c r="D4" s="6"/>
      <c r="E4" s="6"/>
      <c r="F4" s="6"/>
      <c r="G4" s="6"/>
      <c r="H4" s="6"/>
    </row>
    <row r="5" spans="1:10">
      <c r="A5" s="28" t="s">
        <v>10</v>
      </c>
      <c r="B5" s="5" t="s">
        <v>25</v>
      </c>
      <c r="C5" s="31">
        <v>100</v>
      </c>
      <c r="D5" s="25">
        <v>15.9</v>
      </c>
      <c r="E5" s="25">
        <v>14.4</v>
      </c>
      <c r="F5" s="25">
        <v>16</v>
      </c>
      <c r="G5" s="25">
        <v>261</v>
      </c>
      <c r="H5" s="26" t="s">
        <v>26</v>
      </c>
    </row>
    <row r="6" spans="1:10">
      <c r="A6" s="28"/>
      <c r="B6" s="5" t="s">
        <v>27</v>
      </c>
      <c r="C6" s="31">
        <v>150</v>
      </c>
      <c r="D6" s="25">
        <v>5.25</v>
      </c>
      <c r="E6" s="25">
        <v>12.37</v>
      </c>
      <c r="F6" s="25">
        <v>35.29</v>
      </c>
      <c r="G6" s="32">
        <v>278.25</v>
      </c>
      <c r="H6" s="26" t="s">
        <v>28</v>
      </c>
    </row>
    <row r="7" spans="1:10" ht="15.6">
      <c r="A7" s="28"/>
      <c r="B7" s="5" t="s">
        <v>13</v>
      </c>
      <c r="C7" s="23">
        <v>60</v>
      </c>
      <c r="D7" s="12">
        <v>4.3600000000000003</v>
      </c>
      <c r="E7" s="10">
        <v>2.78</v>
      </c>
      <c r="F7" s="13">
        <v>27</v>
      </c>
      <c r="G7" s="14">
        <v>151.80000000000001</v>
      </c>
      <c r="H7" s="9"/>
    </row>
    <row r="8" spans="1:10">
      <c r="A8" s="28"/>
      <c r="B8" s="5" t="s">
        <v>11</v>
      </c>
      <c r="C8" s="23">
        <v>200</v>
      </c>
      <c r="D8" s="11">
        <v>0.06</v>
      </c>
      <c r="E8" s="7">
        <v>0.02</v>
      </c>
      <c r="F8" s="8">
        <v>5.41</v>
      </c>
      <c r="G8" s="8">
        <v>22.11</v>
      </c>
      <c r="H8" s="9" t="s">
        <v>12</v>
      </c>
    </row>
    <row r="9" spans="1:10">
      <c r="A9" s="28"/>
      <c r="B9" s="5"/>
      <c r="C9" s="23"/>
      <c r="D9" s="8"/>
      <c r="E9" s="8"/>
      <c r="F9" s="8"/>
      <c r="G9" s="8"/>
      <c r="H9" s="9"/>
    </row>
    <row r="10" spans="1:10">
      <c r="A10" s="24"/>
      <c r="B10" s="15" t="s">
        <v>14</v>
      </c>
      <c r="C10" s="24">
        <f>SUM(C5:C9)</f>
        <v>510</v>
      </c>
      <c r="D10" s="16">
        <f>D8+D7+D6+D5</f>
        <v>25.57</v>
      </c>
      <c r="E10" s="16">
        <f t="shared" ref="E10:G10" si="0">E8+E7+E6+E5</f>
        <v>29.57</v>
      </c>
      <c r="F10" s="16">
        <f t="shared" si="0"/>
        <v>83.699999999999989</v>
      </c>
      <c r="G10" s="16">
        <f t="shared" si="0"/>
        <v>713.16000000000008</v>
      </c>
      <c r="H10" s="17"/>
    </row>
    <row r="11" spans="1:10">
      <c r="A11" s="28" t="s">
        <v>15</v>
      </c>
      <c r="B11" s="5" t="s">
        <v>29</v>
      </c>
      <c r="C11" s="23">
        <v>250</v>
      </c>
      <c r="D11" s="6">
        <v>11.5</v>
      </c>
      <c r="E11" s="6">
        <v>5.6</v>
      </c>
      <c r="F11" s="6">
        <v>17.8</v>
      </c>
      <c r="G11" s="6">
        <v>186.25</v>
      </c>
      <c r="H11" s="9" t="s">
        <v>30</v>
      </c>
    </row>
    <row r="12" spans="1:10">
      <c r="A12" s="28"/>
      <c r="B12" s="5" t="s">
        <v>31</v>
      </c>
      <c r="C12" s="23" t="s">
        <v>32</v>
      </c>
      <c r="D12" s="7">
        <v>21.6</v>
      </c>
      <c r="E12" s="7">
        <v>11.8</v>
      </c>
      <c r="F12" s="7">
        <v>37.799999999999997</v>
      </c>
      <c r="G12" s="7">
        <v>344</v>
      </c>
      <c r="H12" s="9" t="s">
        <v>33</v>
      </c>
    </row>
    <row r="13" spans="1:10">
      <c r="A13" s="28"/>
      <c r="B13" s="5" t="s">
        <v>34</v>
      </c>
      <c r="C13" s="23">
        <v>200</v>
      </c>
      <c r="D13" s="8">
        <v>0.11</v>
      </c>
      <c r="E13" s="8">
        <v>0.11</v>
      </c>
      <c r="F13" s="8">
        <v>30.22</v>
      </c>
      <c r="G13" s="8">
        <v>98.55</v>
      </c>
      <c r="H13" s="9" t="s">
        <v>35</v>
      </c>
    </row>
    <row r="14" spans="1:10" ht="15.6">
      <c r="A14" s="28"/>
      <c r="B14" s="5" t="s">
        <v>16</v>
      </c>
      <c r="C14" s="23">
        <v>50</v>
      </c>
      <c r="D14" s="13">
        <v>3.4</v>
      </c>
      <c r="E14" s="13">
        <v>0.6</v>
      </c>
      <c r="F14" s="13">
        <v>20</v>
      </c>
      <c r="G14" s="13">
        <v>97.5</v>
      </c>
      <c r="H14" s="9"/>
    </row>
    <row r="15" spans="1:10">
      <c r="A15" s="28"/>
      <c r="B15" s="5"/>
      <c r="C15" s="23"/>
      <c r="D15" s="8"/>
      <c r="E15" s="8"/>
      <c r="F15" s="8"/>
      <c r="G15" s="8"/>
      <c r="H15" s="9"/>
    </row>
    <row r="16" spans="1:10">
      <c r="A16" s="24"/>
      <c r="B16" s="15" t="s">
        <v>17</v>
      </c>
      <c r="C16" s="24">
        <f>250+200+200+50</f>
        <v>700</v>
      </c>
      <c r="D16" s="33">
        <f>D14+D13+D12+D11</f>
        <v>36.61</v>
      </c>
      <c r="E16" s="33">
        <f t="shared" ref="E16:G16" si="1">E14+E13+E12+E11</f>
        <v>18.11</v>
      </c>
      <c r="F16" s="33">
        <f t="shared" si="1"/>
        <v>105.82</v>
      </c>
      <c r="G16" s="33">
        <f t="shared" si="1"/>
        <v>726.3</v>
      </c>
      <c r="H16" s="17"/>
    </row>
    <row r="17" spans="1:8">
      <c r="A17" s="28" t="s">
        <v>18</v>
      </c>
      <c r="B17" s="5" t="s">
        <v>19</v>
      </c>
      <c r="C17" s="23">
        <v>200</v>
      </c>
      <c r="D17" s="8"/>
      <c r="E17" s="8"/>
      <c r="F17" s="8">
        <v>20</v>
      </c>
      <c r="G17" s="8">
        <v>90</v>
      </c>
      <c r="H17" s="9"/>
    </row>
    <row r="18" spans="1:8">
      <c r="A18" s="28"/>
      <c r="B18" s="5" t="s">
        <v>36</v>
      </c>
      <c r="C18" s="23">
        <v>100</v>
      </c>
      <c r="D18" s="8">
        <v>9.1</v>
      </c>
      <c r="E18" s="8">
        <v>16.7</v>
      </c>
      <c r="F18" s="8">
        <v>18.899999999999999</v>
      </c>
      <c r="G18" s="8">
        <v>267.7</v>
      </c>
      <c r="H18" s="9"/>
    </row>
    <row r="19" spans="1:8">
      <c r="A19" s="24"/>
      <c r="B19" s="15" t="s">
        <v>23</v>
      </c>
      <c r="C19" s="24">
        <f>C18+C17</f>
        <v>300</v>
      </c>
      <c r="D19" s="24">
        <f t="shared" ref="D19:G19" si="2">D18+D17</f>
        <v>9.1</v>
      </c>
      <c r="E19" s="24">
        <f t="shared" si="2"/>
        <v>16.7</v>
      </c>
      <c r="F19" s="24">
        <f t="shared" si="2"/>
        <v>38.9</v>
      </c>
      <c r="G19" s="24">
        <f t="shared" si="2"/>
        <v>357.7</v>
      </c>
      <c r="H19" s="9"/>
    </row>
    <row r="20" spans="1:8">
      <c r="A20" s="28" t="s">
        <v>20</v>
      </c>
      <c r="B20" s="28"/>
      <c r="C20" s="24">
        <f>C19+C16+C10</f>
        <v>1510</v>
      </c>
      <c r="D20" s="16">
        <f>D19+D16+D10</f>
        <v>71.28</v>
      </c>
      <c r="E20" s="16">
        <f>E19+E16+E10</f>
        <v>64.38</v>
      </c>
      <c r="F20" s="16">
        <f>F19+F16+F10</f>
        <v>228.42</v>
      </c>
      <c r="G20" s="16">
        <f>G19+G16+G10</f>
        <v>1797.16</v>
      </c>
      <c r="H20" s="23"/>
    </row>
    <row r="21" spans="1:8">
      <c r="A21" s="19"/>
      <c r="B21" s="15"/>
      <c r="C21" s="19"/>
      <c r="D21" s="27"/>
      <c r="E21" s="27"/>
      <c r="F21" s="27"/>
      <c r="G21" s="27"/>
      <c r="H21" s="9"/>
    </row>
    <row r="22" spans="1:8">
      <c r="A22" s="28"/>
      <c r="B22" s="28"/>
      <c r="C22" s="19"/>
      <c r="D22" s="16"/>
      <c r="E22" s="16"/>
      <c r="F22" s="16"/>
      <c r="G22" s="16"/>
      <c r="H22" s="20"/>
    </row>
    <row r="23" spans="1:8">
      <c r="B23" s="29" t="s">
        <v>21</v>
      </c>
      <c r="C23" s="29"/>
      <c r="D23" s="29"/>
      <c r="E23" s="29"/>
      <c r="F23" s="29"/>
    </row>
    <row r="24" spans="1:8" ht="41.4">
      <c r="A24" s="23" t="s">
        <v>1</v>
      </c>
      <c r="B24" s="4" t="s">
        <v>2</v>
      </c>
      <c r="C24" s="23" t="s">
        <v>3</v>
      </c>
      <c r="D24" s="30" t="s">
        <v>4</v>
      </c>
      <c r="E24" s="30"/>
      <c r="F24" s="30"/>
      <c r="G24" s="30" t="s">
        <v>5</v>
      </c>
      <c r="H24" s="23" t="s">
        <v>6</v>
      </c>
    </row>
    <row r="25" spans="1:8" ht="27.6">
      <c r="A25" s="23"/>
      <c r="B25" s="5"/>
      <c r="C25" s="23"/>
      <c r="D25" s="23" t="s">
        <v>7</v>
      </c>
      <c r="E25" s="23" t="s">
        <v>8</v>
      </c>
      <c r="F25" s="23" t="s">
        <v>9</v>
      </c>
      <c r="G25" s="30"/>
      <c r="H25" s="23"/>
    </row>
    <row r="26" spans="1:8">
      <c r="A26" s="28"/>
      <c r="B26" s="28"/>
      <c r="C26" s="23"/>
      <c r="D26" s="6"/>
      <c r="E26" s="6"/>
      <c r="F26" s="6"/>
      <c r="G26" s="6"/>
      <c r="H26" s="6"/>
    </row>
    <row r="27" spans="1:8">
      <c r="A27" s="28" t="s">
        <v>10</v>
      </c>
      <c r="B27" s="5" t="s">
        <v>27</v>
      </c>
      <c r="C27" s="23">
        <v>200</v>
      </c>
      <c r="D27" s="25">
        <v>7.01</v>
      </c>
      <c r="E27" s="25">
        <v>16.5</v>
      </c>
      <c r="F27" s="25">
        <v>47.06</v>
      </c>
      <c r="G27" s="32">
        <v>371</v>
      </c>
      <c r="H27" s="26" t="s">
        <v>28</v>
      </c>
    </row>
    <row r="28" spans="1:8">
      <c r="A28" s="28"/>
      <c r="B28" s="5" t="s">
        <v>25</v>
      </c>
      <c r="C28" s="23">
        <v>100</v>
      </c>
      <c r="D28" s="25">
        <v>15.9</v>
      </c>
      <c r="E28" s="25">
        <v>14.4</v>
      </c>
      <c r="F28" s="25">
        <v>16</v>
      </c>
      <c r="G28" s="32">
        <v>261</v>
      </c>
      <c r="H28" s="26" t="s">
        <v>37</v>
      </c>
    </row>
    <row r="29" spans="1:8" ht="15.6">
      <c r="A29" s="28"/>
      <c r="B29" s="5" t="s">
        <v>13</v>
      </c>
      <c r="C29" s="23">
        <v>60</v>
      </c>
      <c r="D29" s="12">
        <v>4.3600000000000003</v>
      </c>
      <c r="E29" s="10">
        <v>2.78</v>
      </c>
      <c r="F29" s="13">
        <v>27</v>
      </c>
      <c r="G29" s="14">
        <v>151.80000000000001</v>
      </c>
      <c r="H29" s="9"/>
    </row>
    <row r="30" spans="1:8">
      <c r="A30" s="28"/>
      <c r="B30" s="5" t="s">
        <v>11</v>
      </c>
      <c r="C30" s="23">
        <v>200</v>
      </c>
      <c r="D30" s="11">
        <v>0.06</v>
      </c>
      <c r="E30" s="7">
        <v>0.02</v>
      </c>
      <c r="F30" s="8">
        <v>5.41</v>
      </c>
      <c r="G30" s="8">
        <v>22.11</v>
      </c>
      <c r="H30" s="9" t="s">
        <v>12</v>
      </c>
    </row>
    <row r="31" spans="1:8">
      <c r="A31" s="28"/>
      <c r="B31" s="5"/>
      <c r="C31" s="23"/>
      <c r="D31" s="8"/>
      <c r="E31" s="8"/>
      <c r="F31" s="8"/>
      <c r="G31" s="8"/>
      <c r="H31" s="9"/>
    </row>
    <row r="32" spans="1:8">
      <c r="A32" s="24"/>
      <c r="B32" s="15" t="s">
        <v>14</v>
      </c>
      <c r="C32" s="24">
        <f>SUM(C27:C31)</f>
        <v>560</v>
      </c>
      <c r="D32" s="16">
        <f>D30+D29+D28+D27</f>
        <v>27.33</v>
      </c>
      <c r="E32" s="16">
        <f t="shared" ref="E32:G32" si="3">E30+E29+E28+E27</f>
        <v>33.700000000000003</v>
      </c>
      <c r="F32" s="16">
        <f t="shared" si="3"/>
        <v>95.47</v>
      </c>
      <c r="G32" s="16">
        <f t="shared" si="3"/>
        <v>805.91000000000008</v>
      </c>
      <c r="H32" s="17"/>
    </row>
    <row r="33" spans="1:8">
      <c r="A33" s="28" t="s">
        <v>15</v>
      </c>
      <c r="B33" s="5" t="s">
        <v>29</v>
      </c>
      <c r="C33" s="23">
        <v>250</v>
      </c>
      <c r="D33" s="6">
        <v>11.5</v>
      </c>
      <c r="E33" s="6">
        <v>5.6</v>
      </c>
      <c r="F33" s="6">
        <v>17.8</v>
      </c>
      <c r="G33" s="6">
        <v>186.25</v>
      </c>
      <c r="H33" s="9" t="s">
        <v>30</v>
      </c>
    </row>
    <row r="34" spans="1:8">
      <c r="A34" s="28"/>
      <c r="B34" s="5" t="s">
        <v>38</v>
      </c>
      <c r="C34" s="23" t="s">
        <v>39</v>
      </c>
      <c r="D34" s="7">
        <f>27+1.56</f>
        <v>28.56</v>
      </c>
      <c r="E34" s="7">
        <f>14.75+2.88</f>
        <v>17.63</v>
      </c>
      <c r="F34" s="7">
        <f>45.25+5.04</f>
        <v>50.29</v>
      </c>
      <c r="G34" s="7">
        <f>430+52.8</f>
        <v>482.8</v>
      </c>
      <c r="H34" s="9" t="s">
        <v>33</v>
      </c>
    </row>
    <row r="35" spans="1:8">
      <c r="A35" s="28"/>
      <c r="B35" s="5" t="s">
        <v>34</v>
      </c>
      <c r="C35" s="23">
        <v>200</v>
      </c>
      <c r="D35" s="8">
        <v>0.11</v>
      </c>
      <c r="E35" s="8">
        <v>0.11</v>
      </c>
      <c r="F35" s="8">
        <v>30.22</v>
      </c>
      <c r="G35" s="8">
        <v>98.55</v>
      </c>
      <c r="H35" s="9" t="s">
        <v>35</v>
      </c>
    </row>
    <row r="36" spans="1:8" ht="15.6">
      <c r="A36" s="28"/>
      <c r="B36" s="5" t="s">
        <v>16</v>
      </c>
      <c r="C36" s="23">
        <v>50</v>
      </c>
      <c r="D36" s="13">
        <v>3.4</v>
      </c>
      <c r="E36" s="13">
        <v>0.6</v>
      </c>
      <c r="F36" s="13">
        <v>20</v>
      </c>
      <c r="G36" s="13">
        <v>97.5</v>
      </c>
      <c r="H36" s="9"/>
    </row>
    <row r="37" spans="1:8">
      <c r="A37" s="28"/>
      <c r="B37" s="5"/>
      <c r="C37" s="23"/>
      <c r="D37" s="8"/>
      <c r="E37" s="8"/>
      <c r="F37" s="8"/>
      <c r="G37" s="8"/>
      <c r="H37" s="9"/>
    </row>
    <row r="38" spans="1:8">
      <c r="A38" s="24"/>
      <c r="B38" s="15" t="s">
        <v>17</v>
      </c>
      <c r="C38" s="24">
        <f>C33+250+60+C35+C36</f>
        <v>810</v>
      </c>
      <c r="D38" s="16">
        <f>D36+D35+D34+D33</f>
        <v>43.57</v>
      </c>
      <c r="E38" s="16">
        <f t="shared" ref="E38:G38" si="4">E36+E35+E34+E33</f>
        <v>23.939999999999998</v>
      </c>
      <c r="F38" s="16">
        <f t="shared" si="4"/>
        <v>118.30999999999999</v>
      </c>
      <c r="G38" s="16">
        <f t="shared" si="4"/>
        <v>865.1</v>
      </c>
      <c r="H38" s="17"/>
    </row>
    <row r="39" spans="1:8">
      <c r="A39" s="28" t="s">
        <v>18</v>
      </c>
      <c r="B39" s="5" t="s">
        <v>19</v>
      </c>
      <c r="C39" s="23">
        <v>200</v>
      </c>
      <c r="D39" s="8"/>
      <c r="E39" s="8"/>
      <c r="F39" s="8">
        <v>20</v>
      </c>
      <c r="G39" s="8">
        <v>90</v>
      </c>
      <c r="H39" s="9"/>
    </row>
    <row r="40" spans="1:8">
      <c r="A40" s="28"/>
      <c r="B40" s="5" t="s">
        <v>36</v>
      </c>
      <c r="C40" s="23">
        <v>100</v>
      </c>
      <c r="D40" s="8">
        <v>9.1</v>
      </c>
      <c r="E40" s="8">
        <v>16.7</v>
      </c>
      <c r="F40" s="8">
        <v>18.899999999999999</v>
      </c>
      <c r="G40" s="8">
        <v>267.7</v>
      </c>
      <c r="H40" s="9"/>
    </row>
    <row r="41" spans="1:8" ht="15.6">
      <c r="A41" s="28"/>
      <c r="B41" s="5" t="s">
        <v>22</v>
      </c>
      <c r="C41" s="23">
        <v>50</v>
      </c>
      <c r="D41" s="10">
        <f>1.65/2</f>
        <v>0.82499999999999996</v>
      </c>
      <c r="E41" s="10">
        <f>2.12/2</f>
        <v>1.06</v>
      </c>
      <c r="F41" s="10">
        <f>18.1/2</f>
        <v>9.0500000000000007</v>
      </c>
      <c r="G41" s="10">
        <f>97.75/2</f>
        <v>48.875</v>
      </c>
      <c r="H41" s="9"/>
    </row>
    <row r="42" spans="1:8">
      <c r="A42" s="24"/>
      <c r="B42" s="15" t="s">
        <v>23</v>
      </c>
      <c r="C42" s="24">
        <f>C39+C41+C40</f>
        <v>350</v>
      </c>
      <c r="D42" s="18">
        <f t="shared" ref="D42:F42" si="5">D41+D40+D39</f>
        <v>9.9249999999999989</v>
      </c>
      <c r="E42" s="18">
        <f t="shared" si="5"/>
        <v>17.759999999999998</v>
      </c>
      <c r="F42" s="18">
        <f t="shared" si="5"/>
        <v>47.95</v>
      </c>
      <c r="G42" s="18">
        <f>G41+G40+G39</f>
        <v>406.57499999999999</v>
      </c>
      <c r="H42" s="9"/>
    </row>
    <row r="43" spans="1:8">
      <c r="A43" s="28" t="s">
        <v>20</v>
      </c>
      <c r="B43" s="28"/>
      <c r="C43" s="24">
        <f>C42+C38+C32</f>
        <v>1720</v>
      </c>
      <c r="D43" s="16">
        <f>D42+D38+D32</f>
        <v>80.824999999999989</v>
      </c>
      <c r="E43" s="16">
        <f>E42+E38+E32</f>
        <v>75.400000000000006</v>
      </c>
      <c r="F43" s="16">
        <f>F42+F38+F32</f>
        <v>261.73</v>
      </c>
      <c r="G43" s="16">
        <f>G42+G38+G32</f>
        <v>2077.585</v>
      </c>
      <c r="H43" s="23"/>
    </row>
    <row r="44" spans="1:8">
      <c r="A44" s="19"/>
      <c r="B44" s="15"/>
      <c r="C44" s="19"/>
      <c r="D44" s="18"/>
      <c r="E44" s="18"/>
      <c r="F44" s="18"/>
      <c r="G44" s="18"/>
      <c r="H44" s="9"/>
    </row>
    <row r="45" spans="1:8">
      <c r="A45" s="28"/>
      <c r="B45" s="28"/>
      <c r="C45" s="19"/>
      <c r="D45" s="16"/>
      <c r="E45" s="16"/>
      <c r="F45" s="16"/>
      <c r="G45" s="16"/>
      <c r="H45" s="20"/>
    </row>
  </sheetData>
  <mergeCells count="18">
    <mergeCell ref="G24:G25"/>
    <mergeCell ref="A26:B26"/>
    <mergeCell ref="B1:F1"/>
    <mergeCell ref="D2:F2"/>
    <mergeCell ref="G2:G3"/>
    <mergeCell ref="A4:B4"/>
    <mergeCell ref="A5:A9"/>
    <mergeCell ref="A11:A15"/>
    <mergeCell ref="A17:A18"/>
    <mergeCell ref="A20:B20"/>
    <mergeCell ref="A45:B45"/>
    <mergeCell ref="A27:A31"/>
    <mergeCell ref="B23:F23"/>
    <mergeCell ref="D24:F24"/>
    <mergeCell ref="A22:B22"/>
    <mergeCell ref="A33:A37"/>
    <mergeCell ref="A39:A41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2024-10-13T09:52:20Z</dcterms:modified>
</cp:coreProperties>
</file>