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EF5B3531-4231-4E85-8609-44106B883BD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C44" i="1"/>
  <c r="G43" i="1"/>
  <c r="F43" i="1"/>
  <c r="F44" i="1" s="1"/>
  <c r="E43" i="1"/>
  <c r="E44" i="1" s="1"/>
  <c r="D43" i="1"/>
  <c r="D44" i="1" s="1"/>
  <c r="G40" i="1"/>
  <c r="F40" i="1"/>
  <c r="E40" i="1"/>
  <c r="D40" i="1"/>
  <c r="C40" i="1"/>
  <c r="C33" i="1"/>
  <c r="G29" i="1"/>
  <c r="G33" i="1" s="1"/>
  <c r="F29" i="1"/>
  <c r="F33" i="1" s="1"/>
  <c r="E29" i="1"/>
  <c r="E33" i="1" s="1"/>
  <c r="D29" i="1"/>
  <c r="D33" i="1" s="1"/>
  <c r="G28" i="1"/>
  <c r="G21" i="1"/>
  <c r="F21" i="1"/>
  <c r="E21" i="1"/>
  <c r="D21" i="1"/>
  <c r="C21" i="1"/>
  <c r="G18" i="1"/>
  <c r="F18" i="1"/>
  <c r="E18" i="1"/>
  <c r="D18" i="1"/>
  <c r="C18" i="1"/>
  <c r="C11" i="1"/>
  <c r="G7" i="1"/>
  <c r="G11" i="1" s="1"/>
  <c r="F7" i="1"/>
  <c r="F11" i="1" s="1"/>
  <c r="E7" i="1"/>
  <c r="E11" i="1" s="1"/>
  <c r="D7" i="1"/>
  <c r="D11" i="1" s="1"/>
  <c r="G6" i="1"/>
  <c r="C22" i="1" l="1"/>
  <c r="E45" i="1"/>
  <c r="D45" i="1"/>
  <c r="G22" i="1"/>
  <c r="C45" i="1"/>
  <c r="G45" i="1"/>
  <c r="F45" i="1"/>
  <c r="E22" i="1"/>
  <c r="D22" i="1"/>
  <c r="F22" i="1"/>
</calcChain>
</file>

<file path=xl/sharedStrings.xml><?xml version="1.0" encoding="utf-8"?>
<sst xmlns="http://schemas.openxmlformats.org/spreadsheetml/2006/main" count="75" uniqueCount="39">
  <si>
    <t>Меню приготавливаемых блюд Возрастная категория: от 7 - 11 лет</t>
  </si>
  <si>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</si>
  <si>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</si>
  <si>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</si>
  <si>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</si>
  <si>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</si>
  <si>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</si>
  <si>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</si>
  <si>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</si>
  <si>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</si>
  <si>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</si>
  <si>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Запеканка творожная с фруктовым соусом </t>
  </si>
  <si>
    <t>150/30</t>
  </si>
  <si>
    <t>№ 366</t>
  </si>
  <si>
    <t xml:space="preserve">Яблоко </t>
  </si>
  <si>
    <t xml:space="preserve">Чай с сахаром </t>
  </si>
  <si>
    <t>№ 376</t>
  </si>
  <si>
    <t xml:space="preserve">Хлеб пшеничный </t>
  </si>
  <si>
    <t>Итого за завтрак</t>
  </si>
  <si>
    <t>Обед</t>
  </si>
  <si>
    <t xml:space="preserve">Борщ из свежей капусты с картофелем и сметаной </t>
  </si>
  <si>
    <t>250/10</t>
  </si>
  <si>
    <t>№ 57</t>
  </si>
  <si>
    <t xml:space="preserve">Котлета рыбная </t>
  </si>
  <si>
    <t>№ 248</t>
  </si>
  <si>
    <t>№ 321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</si>
  <si>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</si>
  <si>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</si>
  <si>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</si>
  <si>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</si>
  <si>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Пирог с яйцом </t>
  </si>
  <si>
    <t xml:space="preserve">Итого за полдник </t>
  </si>
  <si>
    <t>Итого за  день:</t>
  </si>
  <si>
    <t xml:space="preserve"> </t>
  </si>
  <si>
    <t xml:space="preserve">Меню приготавливаемых блюд Возрастная категория: от 12  лет и старше </t>
  </si>
  <si>
    <t>150/40</t>
  </si>
  <si>
    <t xml:space="preserve">Печенье </t>
  </si>
  <si>
    <t>ДАТА: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</si>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</sst>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Fill="1" applyBorder="1"/>
    <xf numFmtId="0" fontId="4" fillId="0" borderId="0" xfId="0" applyFont="1"/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3" borderId="0" xfId="0" applyFill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5"/>
  <sheetViews>
    <sheetView tabSelected="1" workbookViewId="0">
      <selection activeCell="I34" sqref="I34"/>
    </sheetView>
  </sheetViews>
  <sheetFormatPr defaultRowHeight="15" x14ac:dyDescent="0.25"/>
  <cols>
    <col min="1" max="1" width="9.140625" customWidth="1"/>
    <col min="2" max="2" width="33.5703125" customWidth="1"/>
    <col min="10" max="10" width="10.140625" bestFit="1" customWidth="1"/>
  </cols>
  <sheetData>
    <row r="2" spans="1:10" x14ac:dyDescent="0.25">
      <c r="A2" s="1"/>
      <c r="B2" s="23" t="s">
        <v>0</v>
      </c>
      <c r="C2" s="23"/>
      <c r="D2" s="23"/>
      <c r="E2" s="23"/>
      <c r="F2" s="23"/>
      <c r="G2" s="2"/>
      <c r="H2" s="3"/>
    </row>
    <row r="3" spans="1:10" ht="40.5" x14ac:dyDescent="0.25">
      <c r="A3" s="4" t="s">
        <v>1</v>
      </c>
      <c r="B3" s="5" t="s">
        <v>2</v>
      </c>
      <c r="C3" s="4" t="s">
        <v>3</v>
      </c>
      <c r="D3" s="21" t="s">
        <v>4</v>
      </c>
      <c r="E3" s="21"/>
      <c r="F3" s="21"/>
      <c r="G3" s="21" t="s">
        <v>5</v>
      </c>
      <c r="H3" s="4" t="s">
        <v>6</v>
      </c>
      <c r="J3" s="24" t="s">
        <v>37</v>
      </c>
    </row>
    <row r="4" spans="1:10" ht="27" x14ac:dyDescent="0.25">
      <c r="A4" s="4"/>
      <c r="B4" s="6"/>
      <c r="C4" s="4"/>
      <c r="D4" s="4" t="s">
        <v>7</v>
      </c>
      <c r="E4" s="4" t="s">
        <v>8</v>
      </c>
      <c r="F4" s="4" t="s">
        <v>9</v>
      </c>
      <c r="G4" s="21"/>
      <c r="H4" s="4"/>
      <c r="J4" s="25">
        <v>45588</v>
      </c>
    </row>
    <row r="5" spans="1:10" x14ac:dyDescent="0.25">
      <c r="A5" s="22" t="s">
        <v>33</v>
      </c>
      <c r="B5" s="22"/>
      <c r="C5" s="4"/>
      <c r="D5" s="7"/>
      <c r="E5" s="7"/>
      <c r="F5" s="7"/>
      <c r="G5" s="7"/>
      <c r="H5" s="7"/>
    </row>
    <row r="6" spans="1:10" ht="27" x14ac:dyDescent="0.25">
      <c r="A6" s="22" t="s">
        <v>10</v>
      </c>
      <c r="B6" s="6" t="s">
        <v>11</v>
      </c>
      <c r="C6" s="4" t="s">
        <v>12</v>
      </c>
      <c r="D6" s="8">
        <v>22.75</v>
      </c>
      <c r="E6" s="8">
        <v>21.95</v>
      </c>
      <c r="F6" s="8">
        <v>35.89</v>
      </c>
      <c r="G6" s="9">
        <f>371.9+57.4</f>
        <v>429.29999999999995</v>
      </c>
      <c r="H6" s="10" t="s">
        <v>13</v>
      </c>
    </row>
    <row r="7" spans="1:10" ht="15.75" x14ac:dyDescent="0.25">
      <c r="A7" s="22"/>
      <c r="B7" s="6" t="s">
        <v>14</v>
      </c>
      <c r="C7" s="4">
        <v>100</v>
      </c>
      <c r="D7" s="11">
        <f>0.61/2</f>
        <v>0.30499999999999999</v>
      </c>
      <c r="E7" s="11">
        <f>0.61/2</f>
        <v>0.30499999999999999</v>
      </c>
      <c r="F7" s="11">
        <f>15.07/2</f>
        <v>7.5350000000000001</v>
      </c>
      <c r="G7" s="11">
        <f>67.69/2</f>
        <v>33.844999999999999</v>
      </c>
      <c r="H7" s="10"/>
    </row>
    <row r="8" spans="1:10" x14ac:dyDescent="0.25">
      <c r="A8" s="22"/>
      <c r="B8" s="6" t="s">
        <v>15</v>
      </c>
      <c r="C8" s="4">
        <v>200</v>
      </c>
      <c r="D8" s="12">
        <v>0.06</v>
      </c>
      <c r="E8" s="8">
        <v>0.02</v>
      </c>
      <c r="F8" s="9">
        <v>5.41</v>
      </c>
      <c r="G8" s="9">
        <v>22.11</v>
      </c>
      <c r="H8" s="10" t="s">
        <v>16</v>
      </c>
    </row>
    <row r="9" spans="1:10" ht="15.75" x14ac:dyDescent="0.25">
      <c r="A9" s="22"/>
      <c r="B9" s="6" t="s">
        <v>17</v>
      </c>
      <c r="C9" s="4">
        <v>60</v>
      </c>
      <c r="D9" s="13">
        <v>4.3600000000000003</v>
      </c>
      <c r="E9" s="11">
        <v>2.78</v>
      </c>
      <c r="F9" s="14">
        <v>27</v>
      </c>
      <c r="G9" s="15">
        <v>151.80000000000001</v>
      </c>
      <c r="H9" s="10"/>
    </row>
    <row r="10" spans="1:10" x14ac:dyDescent="0.25">
      <c r="A10" s="22"/>
      <c r="B10" s="6"/>
      <c r="C10" s="4"/>
      <c r="D10" s="9"/>
      <c r="E10" s="9"/>
      <c r="F10" s="9"/>
      <c r="G10" s="9"/>
      <c r="H10" s="10"/>
    </row>
    <row r="11" spans="1:10" x14ac:dyDescent="0.25">
      <c r="A11" s="16"/>
      <c r="B11" s="17" t="s">
        <v>18</v>
      </c>
      <c r="C11" s="16">
        <f>150+30+C7+C8+C9</f>
        <v>540</v>
      </c>
      <c r="D11" s="18">
        <f>D10+D9+D8+D7+D6</f>
        <v>27.475000000000001</v>
      </c>
      <c r="E11" s="18">
        <f t="shared" ref="E11:G11" si="0">E10+E9+E8+E7+E6</f>
        <v>25.055</v>
      </c>
      <c r="F11" s="18">
        <f t="shared" si="0"/>
        <v>75.834999999999994</v>
      </c>
      <c r="G11" s="18">
        <f t="shared" si="0"/>
        <v>637.05499999999995</v>
      </c>
      <c r="H11" s="19"/>
    </row>
    <row r="12" spans="1:10" ht="27" x14ac:dyDescent="0.25">
      <c r="A12" s="22" t="s">
        <v>19</v>
      </c>
      <c r="B12" s="6" t="s">
        <v>20</v>
      </c>
      <c r="C12" s="4" t="s">
        <v>21</v>
      </c>
      <c r="D12" s="7">
        <v>2.2000000000000002</v>
      </c>
      <c r="E12" s="7">
        <v>6.8</v>
      </c>
      <c r="F12" s="7">
        <v>13.38</v>
      </c>
      <c r="G12" s="7">
        <v>123</v>
      </c>
      <c r="H12" s="10" t="s">
        <v>22</v>
      </c>
    </row>
    <row r="13" spans="1:10" x14ac:dyDescent="0.25">
      <c r="A13" s="22"/>
      <c r="B13" s="6" t="s">
        <v>23</v>
      </c>
      <c r="C13" s="4">
        <v>100</v>
      </c>
      <c r="D13" s="8">
        <v>13</v>
      </c>
      <c r="E13" s="8">
        <v>8.8000000000000007</v>
      </c>
      <c r="F13" s="8">
        <v>15.2</v>
      </c>
      <c r="G13" s="9">
        <v>196</v>
      </c>
      <c r="H13" s="10" t="s">
        <v>24</v>
      </c>
    </row>
    <row r="14" spans="1:10" x14ac:dyDescent="0.25">
      <c r="A14" s="22"/>
      <c r="B14" s="6" t="s">
        <v>38</v>
      </c>
      <c r="C14" s="4">
        <v>150</v>
      </c>
      <c r="D14" s="9">
        <v>3.15</v>
      </c>
      <c r="E14" s="9">
        <v>6.75</v>
      </c>
      <c r="F14" s="9">
        <v>21.9</v>
      </c>
      <c r="G14" s="9">
        <v>192.95</v>
      </c>
      <c r="H14" s="10" t="s">
        <v>25</v>
      </c>
    </row>
    <row r="15" spans="1:10" x14ac:dyDescent="0.25">
      <c r="A15" s="22"/>
      <c r="B15" s="6" t="s">
        <v>15</v>
      </c>
      <c r="C15" s="4">
        <v>200</v>
      </c>
      <c r="D15" s="12">
        <v>0.06</v>
      </c>
      <c r="E15" s="8">
        <v>0.02</v>
      </c>
      <c r="F15" s="9">
        <v>5.41</v>
      </c>
      <c r="G15" s="9">
        <v>22.11</v>
      </c>
      <c r="H15" s="10" t="s">
        <v>16</v>
      </c>
    </row>
    <row r="16" spans="1:10" ht="15.75" x14ac:dyDescent="0.25">
      <c r="A16" s="22"/>
      <c r="B16" s="6" t="s">
        <v>26</v>
      </c>
      <c r="C16" s="4">
        <v>50</v>
      </c>
      <c r="D16" s="14">
        <v>3.4</v>
      </c>
      <c r="E16" s="14">
        <v>0.6</v>
      </c>
      <c r="F16" s="14">
        <v>20</v>
      </c>
      <c r="G16" s="14">
        <v>97.5</v>
      </c>
      <c r="H16" s="10"/>
    </row>
    <row r="17" spans="1:8" x14ac:dyDescent="0.25">
      <c r="A17" s="22"/>
      <c r="B17" s="6"/>
      <c r="C17" s="4"/>
      <c r="D17" s="9"/>
      <c r="E17" s="9"/>
      <c r="F17" s="9"/>
      <c r="G17" s="9"/>
      <c r="H17" s="10"/>
    </row>
    <row r="18" spans="1:8" x14ac:dyDescent="0.25">
      <c r="A18" s="16"/>
      <c r="B18" s="17" t="s">
        <v>27</v>
      </c>
      <c r="C18" s="16">
        <f>C13+C14+C15+C16+250+10</f>
        <v>760</v>
      </c>
      <c r="D18" s="18">
        <f>D17+D16+D15+D14+D13+D12</f>
        <v>21.81</v>
      </c>
      <c r="E18" s="18">
        <f t="shared" ref="E18:G18" si="1">E17+E16+E15+E14+E13+E12</f>
        <v>22.970000000000002</v>
      </c>
      <c r="F18" s="18">
        <f t="shared" si="1"/>
        <v>75.89</v>
      </c>
      <c r="G18" s="18">
        <f t="shared" si="1"/>
        <v>631.55999999999995</v>
      </c>
      <c r="H18" s="19"/>
    </row>
    <row r="19" spans="1:8" x14ac:dyDescent="0.25">
      <c r="A19" s="22" t="s">
        <v>28</v>
      </c>
      <c r="B19" s="6" t="s">
        <v>29</v>
      </c>
      <c r="C19" s="4">
        <v>200</v>
      </c>
      <c r="D19" s="9"/>
      <c r="E19" s="9"/>
      <c r="F19" s="9">
        <v>20</v>
      </c>
      <c r="G19" s="9">
        <v>90</v>
      </c>
      <c r="H19" s="10"/>
    </row>
    <row r="20" spans="1:8" x14ac:dyDescent="0.25">
      <c r="A20" s="22"/>
      <c r="B20" s="6" t="s">
        <v>30</v>
      </c>
      <c r="C20" s="4">
        <v>100</v>
      </c>
      <c r="D20" s="9">
        <v>7.2</v>
      </c>
      <c r="E20" s="9">
        <v>8.85</v>
      </c>
      <c r="F20" s="9">
        <v>6.07</v>
      </c>
      <c r="G20" s="9">
        <v>133.27000000000001</v>
      </c>
      <c r="H20" s="10"/>
    </row>
    <row r="21" spans="1:8" x14ac:dyDescent="0.25">
      <c r="A21" s="16"/>
      <c r="B21" s="17" t="s">
        <v>31</v>
      </c>
      <c r="C21" s="16">
        <f>C20+C19</f>
        <v>300</v>
      </c>
      <c r="D21" s="16">
        <f t="shared" ref="D21:G21" si="2">D20+D19</f>
        <v>7.2</v>
      </c>
      <c r="E21" s="16">
        <f t="shared" si="2"/>
        <v>8.85</v>
      </c>
      <c r="F21" s="16">
        <f t="shared" si="2"/>
        <v>26.07</v>
      </c>
      <c r="G21" s="16">
        <f t="shared" si="2"/>
        <v>223.27</v>
      </c>
      <c r="H21" s="10"/>
    </row>
    <row r="22" spans="1:8" x14ac:dyDescent="0.25">
      <c r="A22" s="22" t="s">
        <v>32</v>
      </c>
      <c r="B22" s="22"/>
      <c r="C22" s="16">
        <f>C21+C18+C11</f>
        <v>1600</v>
      </c>
      <c r="D22" s="18">
        <f>D21+D18+D11</f>
        <v>56.484999999999999</v>
      </c>
      <c r="E22" s="18">
        <f>E21+E18+E11</f>
        <v>56.875</v>
      </c>
      <c r="F22" s="18">
        <f>F21+F18+F11</f>
        <v>177.79500000000002</v>
      </c>
      <c r="G22" s="18">
        <f>G21+G18+G11</f>
        <v>1491.8849999999998</v>
      </c>
      <c r="H22" s="4"/>
    </row>
    <row r="24" spans="1:8" x14ac:dyDescent="0.25">
      <c r="B24" s="23" t="s">
        <v>34</v>
      </c>
      <c r="C24" s="23"/>
      <c r="D24" s="23"/>
      <c r="E24" s="23"/>
      <c r="F24" s="23"/>
    </row>
    <row r="25" spans="1:8" ht="40.5" x14ac:dyDescent="0.25">
      <c r="A25" s="4" t="s">
        <v>1</v>
      </c>
      <c r="B25" s="5" t="s">
        <v>2</v>
      </c>
      <c r="C25" s="4" t="s">
        <v>3</v>
      </c>
      <c r="D25" s="21" t="s">
        <v>4</v>
      </c>
      <c r="E25" s="21"/>
      <c r="F25" s="21"/>
      <c r="G25" s="21" t="s">
        <v>5</v>
      </c>
      <c r="H25" s="4" t="s">
        <v>6</v>
      </c>
    </row>
    <row r="26" spans="1:8" ht="27" x14ac:dyDescent="0.25">
      <c r="A26" s="4"/>
      <c r="B26" s="6"/>
      <c r="C26" s="4"/>
      <c r="D26" s="4" t="s">
        <v>7</v>
      </c>
      <c r="E26" s="4" t="s">
        <v>8</v>
      </c>
      <c r="F26" s="4" t="s">
        <v>9</v>
      </c>
      <c r="G26" s="21"/>
      <c r="H26" s="4"/>
    </row>
    <row r="27" spans="1:8" x14ac:dyDescent="0.25">
      <c r="A27" s="22"/>
      <c r="B27" s="22"/>
      <c r="C27" s="4"/>
      <c r="D27" s="7"/>
      <c r="E27" s="7"/>
      <c r="F27" s="7"/>
      <c r="G27" s="7"/>
      <c r="H27" s="7"/>
    </row>
    <row r="28" spans="1:8" ht="27" x14ac:dyDescent="0.25">
      <c r="A28" s="22" t="s">
        <v>10</v>
      </c>
      <c r="B28" s="6" t="s">
        <v>11</v>
      </c>
      <c r="C28" s="4" t="s">
        <v>35</v>
      </c>
      <c r="D28" s="8">
        <v>22.75</v>
      </c>
      <c r="E28" s="8">
        <v>21.95</v>
      </c>
      <c r="F28" s="8">
        <v>35.89</v>
      </c>
      <c r="G28" s="9">
        <f>371.9+57.4</f>
        <v>429.29999999999995</v>
      </c>
      <c r="H28" s="10" t="s">
        <v>13</v>
      </c>
    </row>
    <row r="29" spans="1:8" ht="15.75" x14ac:dyDescent="0.25">
      <c r="A29" s="22"/>
      <c r="B29" s="6" t="s">
        <v>14</v>
      </c>
      <c r="C29" s="4">
        <v>100</v>
      </c>
      <c r="D29" s="11">
        <f>0.61/2</f>
        <v>0.30499999999999999</v>
      </c>
      <c r="E29" s="11">
        <f>0.61/2</f>
        <v>0.30499999999999999</v>
      </c>
      <c r="F29" s="11">
        <f>15.07/2</f>
        <v>7.5350000000000001</v>
      </c>
      <c r="G29" s="11">
        <f>67.69/2</f>
        <v>33.844999999999999</v>
      </c>
      <c r="H29" s="10"/>
    </row>
    <row r="30" spans="1:8" x14ac:dyDescent="0.25">
      <c r="A30" s="22"/>
      <c r="B30" s="6" t="s">
        <v>15</v>
      </c>
      <c r="C30" s="4">
        <v>200</v>
      </c>
      <c r="D30" s="12">
        <v>0.06</v>
      </c>
      <c r="E30" s="8">
        <v>0.02</v>
      </c>
      <c r="F30" s="9">
        <v>5.41</v>
      </c>
      <c r="G30" s="9">
        <v>22.11</v>
      </c>
      <c r="H30" s="10" t="s">
        <v>16</v>
      </c>
    </row>
    <row r="31" spans="1:8" ht="15.75" x14ac:dyDescent="0.25">
      <c r="A31" s="22"/>
      <c r="B31" s="6" t="s">
        <v>17</v>
      </c>
      <c r="C31" s="4">
        <v>60</v>
      </c>
      <c r="D31" s="13">
        <v>4.3600000000000003</v>
      </c>
      <c r="E31" s="11">
        <v>2.78</v>
      </c>
      <c r="F31" s="14">
        <v>27</v>
      </c>
      <c r="G31" s="15">
        <v>151.80000000000001</v>
      </c>
      <c r="H31" s="10"/>
    </row>
    <row r="32" spans="1:8" x14ac:dyDescent="0.25">
      <c r="A32" s="22"/>
      <c r="B32" s="6"/>
      <c r="C32" s="4"/>
      <c r="D32" s="9"/>
      <c r="E32" s="9"/>
      <c r="F32" s="9"/>
      <c r="G32" s="9"/>
      <c r="H32" s="10"/>
    </row>
    <row r="33" spans="1:8" x14ac:dyDescent="0.25">
      <c r="A33" s="16"/>
      <c r="B33" s="17" t="s">
        <v>18</v>
      </c>
      <c r="C33" s="16">
        <f>150+30+C29+C30+C31+10</f>
        <v>550</v>
      </c>
      <c r="D33" s="18">
        <f>D32+D31+D30+D29+D28</f>
        <v>27.475000000000001</v>
      </c>
      <c r="E33" s="18">
        <f t="shared" ref="E33:G33" si="3">E32+E31+E30+E29+E28</f>
        <v>25.055</v>
      </c>
      <c r="F33" s="18">
        <f t="shared" si="3"/>
        <v>75.834999999999994</v>
      </c>
      <c r="G33" s="18">
        <f t="shared" si="3"/>
        <v>637.05499999999995</v>
      </c>
      <c r="H33" s="19"/>
    </row>
    <row r="34" spans="1:8" ht="27" x14ac:dyDescent="0.25">
      <c r="A34" s="22" t="s">
        <v>19</v>
      </c>
      <c r="B34" s="6" t="s">
        <v>20</v>
      </c>
      <c r="C34" s="4" t="s">
        <v>21</v>
      </c>
      <c r="D34" s="7">
        <v>2.2000000000000002</v>
      </c>
      <c r="E34" s="7">
        <v>6.8</v>
      </c>
      <c r="F34" s="7">
        <v>13.38</v>
      </c>
      <c r="G34" s="7">
        <v>123</v>
      </c>
      <c r="H34" s="10" t="s">
        <v>22</v>
      </c>
    </row>
    <row r="35" spans="1:8" x14ac:dyDescent="0.25">
      <c r="A35" s="22"/>
      <c r="B35" s="6" t="s">
        <v>23</v>
      </c>
      <c r="C35" s="4">
        <v>100</v>
      </c>
      <c r="D35" s="8">
        <v>13</v>
      </c>
      <c r="E35" s="8">
        <v>8.8000000000000007</v>
      </c>
      <c r="F35" s="8">
        <v>15.2</v>
      </c>
      <c r="G35" s="9">
        <v>196</v>
      </c>
      <c r="H35" s="10" t="s">
        <v>24</v>
      </c>
    </row>
    <row r="36" spans="1:8" x14ac:dyDescent="0.25">
      <c r="A36" s="22"/>
      <c r="B36" s="6" t="s">
        <v>38</v>
      </c>
      <c r="C36" s="4">
        <v>200</v>
      </c>
      <c r="D36" s="9">
        <v>4.2</v>
      </c>
      <c r="E36" s="9">
        <v>9</v>
      </c>
      <c r="F36" s="9">
        <v>29.2</v>
      </c>
      <c r="G36" s="9">
        <v>217.27</v>
      </c>
      <c r="H36" s="10" t="s">
        <v>25</v>
      </c>
    </row>
    <row r="37" spans="1:8" x14ac:dyDescent="0.25">
      <c r="A37" s="22"/>
      <c r="B37" s="6" t="s">
        <v>15</v>
      </c>
      <c r="C37" s="4">
        <v>200</v>
      </c>
      <c r="D37" s="12">
        <v>0.06</v>
      </c>
      <c r="E37" s="8">
        <v>0.02</v>
      </c>
      <c r="F37" s="9">
        <v>5.41</v>
      </c>
      <c r="G37" s="9">
        <v>22.11</v>
      </c>
      <c r="H37" s="10" t="s">
        <v>16</v>
      </c>
    </row>
    <row r="38" spans="1:8" ht="15.75" x14ac:dyDescent="0.25">
      <c r="A38" s="22"/>
      <c r="B38" s="6" t="s">
        <v>26</v>
      </c>
      <c r="C38" s="4">
        <v>50</v>
      </c>
      <c r="D38" s="14">
        <v>3.4</v>
      </c>
      <c r="E38" s="14">
        <v>0.6</v>
      </c>
      <c r="F38" s="14">
        <v>20</v>
      </c>
      <c r="G38" s="14">
        <v>97.5</v>
      </c>
      <c r="H38" s="10"/>
    </row>
    <row r="39" spans="1:8" x14ac:dyDescent="0.25">
      <c r="A39" s="22"/>
      <c r="B39" s="6"/>
      <c r="C39" s="4"/>
      <c r="D39" s="9"/>
      <c r="E39" s="9"/>
      <c r="F39" s="9"/>
      <c r="G39" s="9"/>
      <c r="H39" s="10"/>
    </row>
    <row r="40" spans="1:8" x14ac:dyDescent="0.25">
      <c r="A40" s="16"/>
      <c r="B40" s="17" t="s">
        <v>27</v>
      </c>
      <c r="C40" s="16">
        <f>C35+C36+C37+C38+250+10</f>
        <v>810</v>
      </c>
      <c r="D40" s="18">
        <f>D39+D38+D37+D36+D35+D34</f>
        <v>22.86</v>
      </c>
      <c r="E40" s="18">
        <f t="shared" ref="E40:G40" si="4">E39+E38+E37+E36+E35+E34</f>
        <v>25.220000000000002</v>
      </c>
      <c r="F40" s="18">
        <f t="shared" si="4"/>
        <v>83.19</v>
      </c>
      <c r="G40" s="18">
        <f t="shared" si="4"/>
        <v>655.88</v>
      </c>
      <c r="H40" s="19"/>
    </row>
    <row r="41" spans="1:8" x14ac:dyDescent="0.25">
      <c r="A41" s="22" t="s">
        <v>28</v>
      </c>
      <c r="B41" s="6" t="s">
        <v>29</v>
      </c>
      <c r="C41" s="4">
        <v>200</v>
      </c>
      <c r="D41" s="9"/>
      <c r="E41" s="9"/>
      <c r="F41" s="9">
        <v>20</v>
      </c>
      <c r="G41" s="9">
        <v>90</v>
      </c>
      <c r="H41" s="10"/>
    </row>
    <row r="42" spans="1:8" x14ac:dyDescent="0.25">
      <c r="A42" s="22"/>
      <c r="B42" s="6" t="s">
        <v>30</v>
      </c>
      <c r="C42" s="4">
        <v>100</v>
      </c>
      <c r="D42" s="9">
        <v>7.2</v>
      </c>
      <c r="E42" s="9">
        <v>8.85</v>
      </c>
      <c r="F42" s="9">
        <v>6.07</v>
      </c>
      <c r="G42" s="9">
        <v>133.27000000000001</v>
      </c>
      <c r="H42" s="10"/>
    </row>
    <row r="43" spans="1:8" ht="15.75" x14ac:dyDescent="0.25">
      <c r="A43" s="22"/>
      <c r="B43" s="6" t="s">
        <v>36</v>
      </c>
      <c r="C43" s="4">
        <v>50</v>
      </c>
      <c r="D43" s="11">
        <f>1.65/2</f>
        <v>0.82499999999999996</v>
      </c>
      <c r="E43" s="11">
        <f>2.12/2</f>
        <v>1.06</v>
      </c>
      <c r="F43" s="11">
        <f>18.1/2</f>
        <v>9.0500000000000007</v>
      </c>
      <c r="G43" s="11">
        <f>97.75/2</f>
        <v>48.875</v>
      </c>
      <c r="H43" s="10"/>
    </row>
    <row r="44" spans="1:8" x14ac:dyDescent="0.25">
      <c r="A44" s="16"/>
      <c r="B44" s="17" t="s">
        <v>31</v>
      </c>
      <c r="C44" s="16">
        <f>C41+C43+C42</f>
        <v>350</v>
      </c>
      <c r="D44" s="20">
        <f t="shared" ref="D44:F44" si="5">D43+D42+D41</f>
        <v>8.0250000000000004</v>
      </c>
      <c r="E44" s="20">
        <f t="shared" si="5"/>
        <v>9.91</v>
      </c>
      <c r="F44" s="20">
        <f t="shared" si="5"/>
        <v>35.120000000000005</v>
      </c>
      <c r="G44" s="20">
        <f>G43+G42+G41</f>
        <v>272.14499999999998</v>
      </c>
      <c r="H44" s="10"/>
    </row>
    <row r="45" spans="1:8" x14ac:dyDescent="0.25">
      <c r="A45" s="22" t="s">
        <v>32</v>
      </c>
      <c r="B45" s="22"/>
      <c r="C45" s="16">
        <f>C44+C40+C33</f>
        <v>1710</v>
      </c>
      <c r="D45" s="18">
        <f>D44+D40+D33</f>
        <v>58.36</v>
      </c>
      <c r="E45" s="18">
        <f t="shared" ref="E45:F45" si="6">E44+E40+E33</f>
        <v>60.185000000000002</v>
      </c>
      <c r="F45" s="18">
        <f t="shared" si="6"/>
        <v>194.14499999999998</v>
      </c>
      <c r="G45" s="18">
        <f>G44+G40+G33</f>
        <v>1565.08</v>
      </c>
      <c r="H45" s="4"/>
    </row>
  </sheetData>
  <mergeCells count="16">
    <mergeCell ref="A28:A32"/>
    <mergeCell ref="A34:A39"/>
    <mergeCell ref="A41:A43"/>
    <mergeCell ref="A45:B45"/>
    <mergeCell ref="A19:A20"/>
    <mergeCell ref="A22:B22"/>
    <mergeCell ref="B24:F24"/>
    <mergeCell ref="D25:F25"/>
    <mergeCell ref="G25:G26"/>
    <mergeCell ref="A27:B27"/>
    <mergeCell ref="B2:F2"/>
    <mergeCell ref="D3:F3"/>
    <mergeCell ref="G3:G4"/>
    <mergeCell ref="A5:B5"/>
    <mergeCell ref="A6:A10"/>
    <mergeCell ref="A12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2024-10-18T13:49:54Z</dcterms:modified>
</cp:coreProperties>
</file>