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FBF45E94-68B6-4718-A1EB-97D8EF296AE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F47" i="1" s="1"/>
  <c r="E46" i="1"/>
  <c r="E47" i="1" s="1"/>
  <c r="C46" i="1"/>
  <c r="C47" i="1" s="1"/>
  <c r="G45" i="1"/>
  <c r="F45" i="1"/>
  <c r="E45" i="1"/>
  <c r="D45" i="1"/>
  <c r="D46" i="1" s="1"/>
  <c r="D47" i="1" s="1"/>
  <c r="G42" i="1"/>
  <c r="F42" i="1"/>
  <c r="E42" i="1"/>
  <c r="D42" i="1"/>
  <c r="C42" i="1"/>
  <c r="F36" i="1"/>
  <c r="E36" i="1"/>
  <c r="D36" i="1"/>
  <c r="C36" i="1"/>
  <c r="G33" i="1"/>
  <c r="G36" i="1" s="1"/>
  <c r="F33" i="1"/>
  <c r="E33" i="1"/>
  <c r="D33" i="1"/>
  <c r="G21" i="1"/>
  <c r="F21" i="1"/>
  <c r="F22" i="1" s="1"/>
  <c r="E21" i="1"/>
  <c r="E22" i="1" s="1"/>
  <c r="C21" i="1"/>
  <c r="G20" i="1"/>
  <c r="F20" i="1"/>
  <c r="E20" i="1"/>
  <c r="D20" i="1"/>
  <c r="D21" i="1" s="1"/>
  <c r="D22" i="1" s="1"/>
  <c r="G18" i="1"/>
  <c r="F18" i="1"/>
  <c r="E18" i="1"/>
  <c r="D18" i="1"/>
  <c r="F12" i="1"/>
  <c r="E12" i="1"/>
  <c r="D12" i="1"/>
  <c r="C12" i="1"/>
  <c r="C22" i="1" s="1"/>
  <c r="G10" i="1"/>
  <c r="G12" i="1" s="1"/>
  <c r="F10" i="1"/>
  <c r="E10" i="1"/>
  <c r="D10" i="1"/>
  <c r="G47" i="1" l="1"/>
  <c r="G22" i="1"/>
</calcChain>
</file>

<file path=xl/sharedStrings.xml><?xml version="1.0" encoding="utf-8"?>
<sst xmlns="http://schemas.openxmlformats.org/spreadsheetml/2006/main" count="79" uniqueCount="42">
  <si>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</si>
  <si>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</si>
  <si>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</si>
  <si>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</si>
  <si>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</si>
  <si>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</si>
  <si>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</si>
  <si>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</si>
  <si>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</si>
  <si>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</si>
  <si>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</si>
  <si>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Оладьи домашние с фруктовым соусом </t>
  </si>
  <si>
    <t>135/30</t>
  </si>
  <si>
    <t xml:space="preserve">Чай с сахаром </t>
  </si>
  <si>
    <t>№ 376</t>
  </si>
  <si>
    <t xml:space="preserve">Масло сливочное </t>
  </si>
  <si>
    <t>№ 6</t>
  </si>
  <si>
    <t xml:space="preserve">Сыр порционный </t>
  </si>
  <si>
    <t>№ 7</t>
  </si>
  <si>
    <t xml:space="preserve">Хлеб пшеничный </t>
  </si>
  <si>
    <t xml:space="preserve">Печенье </t>
  </si>
  <si>
    <t>Итого за завтрак</t>
  </si>
  <si>
    <t>Обед</t>
  </si>
  <si>
    <t xml:space="preserve">Рассольник Ленинградский со сметаной </t>
  </si>
  <si>
    <t>250/10</t>
  </si>
  <si>
    <t>№ 76</t>
  </si>
  <si>
    <t xml:space="preserve">Ёжики мясные с соусом </t>
  </si>
  <si>
    <t>200/50</t>
  </si>
  <si>
    <t>№ 450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</si>
  <si>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</si>
  <si>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</si>
  <si>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</si>
  <si>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</si>
  <si>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</si>
  <si>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</si>
  <si>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</si>
  <si>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</si>
  <si>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 xml:space="preserve">Яйцо вареное </t>
  </si>
  <si>
    <t>Ёжики мясные с соусом и кабачковой икрой</t>
  </si>
  <si>
    <t>200/50/60</t>
  </si>
  <si>
    <t xml:space="preserve">Пирог с повидлом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</si>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</sst>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J2" sqref="J2:J3"/>
    </sheetView>
  </sheetViews>
  <sheetFormatPr defaultRowHeight="15" x14ac:dyDescent="0.25"/>
  <cols>
    <col min="2" max="2" width="32.710937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41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45589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ht="27" x14ac:dyDescent="0.25">
      <c r="A5" s="21" t="s">
        <v>10</v>
      </c>
      <c r="B5" s="6" t="s">
        <v>11</v>
      </c>
      <c r="C5" s="4" t="s">
        <v>12</v>
      </c>
      <c r="D5" s="8">
        <v>8.58</v>
      </c>
      <c r="E5" s="8">
        <v>7.15</v>
      </c>
      <c r="F5" s="8">
        <v>68.3</v>
      </c>
      <c r="G5" s="9">
        <v>369.27</v>
      </c>
      <c r="H5" s="10"/>
    </row>
    <row r="6" spans="1:10" x14ac:dyDescent="0.25">
      <c r="A6" s="21"/>
      <c r="B6" s="6" t="s">
        <v>13</v>
      </c>
      <c r="C6" s="4">
        <v>200</v>
      </c>
      <c r="D6" s="11">
        <v>0.06</v>
      </c>
      <c r="E6" s="8">
        <v>0.02</v>
      </c>
      <c r="F6" s="9">
        <v>5.41</v>
      </c>
      <c r="G6" s="9">
        <v>22.11</v>
      </c>
      <c r="H6" s="10" t="s">
        <v>14</v>
      </c>
    </row>
    <row r="7" spans="1:10" x14ac:dyDescent="0.25">
      <c r="A7" s="21"/>
      <c r="B7" s="6" t="s">
        <v>15</v>
      </c>
      <c r="C7" s="4">
        <v>15</v>
      </c>
      <c r="D7" s="9">
        <v>1.4999999999999999E-2</v>
      </c>
      <c r="E7" s="9">
        <v>12.45</v>
      </c>
      <c r="F7" s="9">
        <v>0.09</v>
      </c>
      <c r="G7" s="9">
        <v>115.5</v>
      </c>
      <c r="H7" s="10" t="s">
        <v>16</v>
      </c>
    </row>
    <row r="8" spans="1:10" x14ac:dyDescent="0.25">
      <c r="A8" s="21"/>
      <c r="B8" s="6" t="s">
        <v>17</v>
      </c>
      <c r="C8" s="4">
        <v>15</v>
      </c>
      <c r="D8" s="8">
        <v>3.79</v>
      </c>
      <c r="E8" s="8">
        <v>3.79</v>
      </c>
      <c r="F8" s="8"/>
      <c r="G8" s="9">
        <v>67.5</v>
      </c>
      <c r="H8" s="10" t="s">
        <v>18</v>
      </c>
    </row>
    <row r="9" spans="1:10" ht="15.75" x14ac:dyDescent="0.25">
      <c r="A9" s="21"/>
      <c r="B9" s="6" t="s">
        <v>19</v>
      </c>
      <c r="C9" s="4">
        <v>60</v>
      </c>
      <c r="D9" s="12">
        <v>4.3600000000000003</v>
      </c>
      <c r="E9" s="13">
        <v>2.78</v>
      </c>
      <c r="F9" s="14">
        <v>27</v>
      </c>
      <c r="G9" s="15">
        <v>151.80000000000001</v>
      </c>
      <c r="H9" s="10"/>
    </row>
    <row r="10" spans="1:10" ht="15.75" x14ac:dyDescent="0.25">
      <c r="A10" s="21"/>
      <c r="B10" s="6" t="s">
        <v>20</v>
      </c>
      <c r="C10" s="4">
        <v>50</v>
      </c>
      <c r="D10" s="13">
        <f>1.65/2</f>
        <v>0.82499999999999996</v>
      </c>
      <c r="E10" s="13">
        <f>2.12/2</f>
        <v>1.06</v>
      </c>
      <c r="F10" s="13">
        <f>18.1/2</f>
        <v>9.0500000000000007</v>
      </c>
      <c r="G10" s="13">
        <f>97.75/2</f>
        <v>48.875</v>
      </c>
      <c r="H10" s="10"/>
    </row>
    <row r="11" spans="1:10" x14ac:dyDescent="0.25">
      <c r="A11" s="21"/>
      <c r="B11" s="6"/>
      <c r="C11" s="4"/>
      <c r="D11" s="9"/>
      <c r="E11" s="9"/>
      <c r="F11" s="9"/>
      <c r="G11" s="9"/>
      <c r="H11" s="10"/>
    </row>
    <row r="12" spans="1:10" x14ac:dyDescent="0.25">
      <c r="A12" s="16"/>
      <c r="B12" s="17" t="s">
        <v>21</v>
      </c>
      <c r="C12" s="16">
        <f>C6+C7+C8+C9+C10+135+30</f>
        <v>505</v>
      </c>
      <c r="D12" s="18">
        <f>D10+D9+D8+D7+D6+D5</f>
        <v>17.630000000000003</v>
      </c>
      <c r="E12" s="18">
        <f t="shared" ref="E12:G12" si="0">E10+E9+E8+E7+E6+E5</f>
        <v>27.25</v>
      </c>
      <c r="F12" s="18">
        <f t="shared" si="0"/>
        <v>109.85</v>
      </c>
      <c r="G12" s="18">
        <f t="shared" si="0"/>
        <v>775.05500000000006</v>
      </c>
      <c r="H12" s="19"/>
    </row>
    <row r="13" spans="1:10" ht="27" x14ac:dyDescent="0.25">
      <c r="A13" s="21" t="s">
        <v>22</v>
      </c>
      <c r="B13" s="6" t="s">
        <v>23</v>
      </c>
      <c r="C13" s="4" t="s">
        <v>24</v>
      </c>
      <c r="D13" s="7">
        <v>3</v>
      </c>
      <c r="E13" s="7">
        <v>4.5</v>
      </c>
      <c r="F13" s="7">
        <v>20.100000000000001</v>
      </c>
      <c r="G13" s="7">
        <v>135</v>
      </c>
      <c r="H13" s="10" t="s">
        <v>25</v>
      </c>
    </row>
    <row r="14" spans="1:10" x14ac:dyDescent="0.25">
      <c r="A14" s="21"/>
      <c r="B14" s="6" t="s">
        <v>26</v>
      </c>
      <c r="C14" s="4" t="s">
        <v>27</v>
      </c>
      <c r="D14" s="8">
        <v>18.36</v>
      </c>
      <c r="E14" s="8">
        <v>21.35</v>
      </c>
      <c r="F14" s="8">
        <v>42.8</v>
      </c>
      <c r="G14" s="8">
        <v>386.9</v>
      </c>
      <c r="H14" s="10" t="s">
        <v>28</v>
      </c>
    </row>
    <row r="15" spans="1:10" ht="15.75" x14ac:dyDescent="0.25">
      <c r="A15" s="21"/>
      <c r="B15" s="6" t="s">
        <v>29</v>
      </c>
      <c r="C15" s="4">
        <v>50</v>
      </c>
      <c r="D15" s="14">
        <v>3.4</v>
      </c>
      <c r="E15" s="14">
        <v>0.6</v>
      </c>
      <c r="F15" s="14">
        <v>20</v>
      </c>
      <c r="G15" s="14">
        <v>97.5</v>
      </c>
      <c r="H15" s="10"/>
    </row>
    <row r="16" spans="1:10" x14ac:dyDescent="0.25">
      <c r="A16" s="21"/>
      <c r="B16" s="6" t="s">
        <v>13</v>
      </c>
      <c r="C16" s="4">
        <v>200</v>
      </c>
      <c r="D16" s="11">
        <v>0.06</v>
      </c>
      <c r="E16" s="8">
        <v>0.02</v>
      </c>
      <c r="F16" s="9">
        <v>5.41</v>
      </c>
      <c r="G16" s="9">
        <v>22.11</v>
      </c>
      <c r="H16" s="10" t="s">
        <v>14</v>
      </c>
    </row>
    <row r="17" spans="1:8" x14ac:dyDescent="0.25">
      <c r="A17" s="21"/>
      <c r="B17" s="6"/>
      <c r="C17" s="4"/>
      <c r="D17" s="9"/>
      <c r="E17" s="9"/>
      <c r="F17" s="9"/>
      <c r="G17" s="9"/>
      <c r="H17" s="10"/>
    </row>
    <row r="18" spans="1:8" x14ac:dyDescent="0.25">
      <c r="A18" s="16"/>
      <c r="B18" s="17" t="s">
        <v>30</v>
      </c>
      <c r="C18" s="16">
        <v>760</v>
      </c>
      <c r="D18" s="18">
        <f>D16+D15+D14+D13</f>
        <v>24.82</v>
      </c>
      <c r="E18" s="18">
        <f t="shared" ref="E18:G18" si="1">E16+E15+E14+E13</f>
        <v>26.470000000000002</v>
      </c>
      <c r="F18" s="18">
        <f t="shared" si="1"/>
        <v>88.31</v>
      </c>
      <c r="G18" s="18">
        <f t="shared" si="1"/>
        <v>641.51</v>
      </c>
      <c r="H18" s="19"/>
    </row>
    <row r="19" spans="1:8" x14ac:dyDescent="0.25">
      <c r="A19" s="21" t="s">
        <v>31</v>
      </c>
      <c r="B19" s="6" t="s">
        <v>32</v>
      </c>
      <c r="C19" s="4">
        <v>200</v>
      </c>
      <c r="D19" s="9"/>
      <c r="E19" s="9"/>
      <c r="F19" s="9">
        <v>20</v>
      </c>
      <c r="G19" s="9">
        <v>90</v>
      </c>
      <c r="H19" s="10"/>
    </row>
    <row r="20" spans="1:8" ht="15.75" x14ac:dyDescent="0.25">
      <c r="A20" s="21"/>
      <c r="B20" s="6" t="s">
        <v>33</v>
      </c>
      <c r="C20" s="4">
        <v>100</v>
      </c>
      <c r="D20" s="13">
        <f>0.61/2</f>
        <v>0.30499999999999999</v>
      </c>
      <c r="E20" s="13">
        <f>0.61/2</f>
        <v>0.30499999999999999</v>
      </c>
      <c r="F20" s="13">
        <f>15.07/2</f>
        <v>7.5350000000000001</v>
      </c>
      <c r="G20" s="13">
        <f>67.69/2</f>
        <v>33.844999999999999</v>
      </c>
      <c r="H20" s="10"/>
    </row>
    <row r="21" spans="1:8" x14ac:dyDescent="0.25">
      <c r="A21" s="16"/>
      <c r="B21" s="17" t="s">
        <v>34</v>
      </c>
      <c r="C21" s="16">
        <f>C20+C19</f>
        <v>300</v>
      </c>
      <c r="D21" s="16">
        <f t="shared" ref="D21:G21" si="2">D20+D19</f>
        <v>0.30499999999999999</v>
      </c>
      <c r="E21" s="16">
        <f t="shared" si="2"/>
        <v>0.30499999999999999</v>
      </c>
      <c r="F21" s="16">
        <f t="shared" si="2"/>
        <v>27.535</v>
      </c>
      <c r="G21" s="16">
        <f t="shared" si="2"/>
        <v>123.845</v>
      </c>
      <c r="H21" s="10"/>
    </row>
    <row r="22" spans="1:8" x14ac:dyDescent="0.25">
      <c r="A22" s="21" t="s">
        <v>35</v>
      </c>
      <c r="B22" s="21"/>
      <c r="C22" s="16">
        <f>C21+C18+C12</f>
        <v>1565</v>
      </c>
      <c r="D22" s="18">
        <f>D21+D18+D12</f>
        <v>42.755000000000003</v>
      </c>
      <c r="E22" s="18">
        <f>E21+E18+E12</f>
        <v>54.025000000000006</v>
      </c>
      <c r="F22" s="18">
        <f>F21+F18+F12</f>
        <v>225.69499999999999</v>
      </c>
      <c r="G22" s="18">
        <f>G21+G18+G12</f>
        <v>1540.41</v>
      </c>
      <c r="H22" s="4"/>
    </row>
    <row r="24" spans="1:8" x14ac:dyDescent="0.25">
      <c r="B24" s="22" t="s">
        <v>36</v>
      </c>
      <c r="C24" s="22"/>
      <c r="D24" s="22"/>
      <c r="E24" s="22"/>
      <c r="F24" s="22"/>
    </row>
    <row r="25" spans="1:8" ht="40.5" x14ac:dyDescent="0.25">
      <c r="A25" s="4" t="s">
        <v>1</v>
      </c>
      <c r="B25" s="5" t="s">
        <v>2</v>
      </c>
      <c r="C25" s="4" t="s">
        <v>3</v>
      </c>
      <c r="D25" s="23" t="s">
        <v>4</v>
      </c>
      <c r="E25" s="23"/>
      <c r="F25" s="23"/>
      <c r="G25" s="23" t="s">
        <v>5</v>
      </c>
      <c r="H25" s="4" t="s">
        <v>6</v>
      </c>
    </row>
    <row r="26" spans="1:8" ht="27" x14ac:dyDescent="0.25">
      <c r="A26" s="4"/>
      <c r="B26" s="6"/>
      <c r="C26" s="4"/>
      <c r="D26" s="4" t="s">
        <v>7</v>
      </c>
      <c r="E26" s="4" t="s">
        <v>8</v>
      </c>
      <c r="F26" s="4" t="s">
        <v>9</v>
      </c>
      <c r="G26" s="23"/>
      <c r="H26" s="4"/>
    </row>
    <row r="27" spans="1:8" x14ac:dyDescent="0.25">
      <c r="A27" s="21"/>
      <c r="B27" s="21"/>
      <c r="C27" s="4"/>
      <c r="D27" s="7"/>
      <c r="E27" s="7"/>
      <c r="F27" s="7"/>
      <c r="G27" s="7"/>
      <c r="H27" s="7"/>
    </row>
    <row r="28" spans="1:8" ht="27" x14ac:dyDescent="0.25">
      <c r="A28" s="21" t="s">
        <v>10</v>
      </c>
      <c r="B28" s="6" t="s">
        <v>11</v>
      </c>
      <c r="C28" s="4" t="s">
        <v>12</v>
      </c>
      <c r="D28" s="8">
        <v>8.58</v>
      </c>
      <c r="E28" s="8">
        <v>7.15</v>
      </c>
      <c r="F28" s="8">
        <v>68.3</v>
      </c>
      <c r="G28" s="9">
        <v>369.27</v>
      </c>
      <c r="H28" s="10"/>
    </row>
    <row r="29" spans="1:8" x14ac:dyDescent="0.25">
      <c r="A29" s="21"/>
      <c r="B29" s="6" t="s">
        <v>13</v>
      </c>
      <c r="C29" s="4">
        <v>200</v>
      </c>
      <c r="D29" s="11">
        <v>0.06</v>
      </c>
      <c r="E29" s="8">
        <v>0.02</v>
      </c>
      <c r="F29" s="9">
        <v>5.41</v>
      </c>
      <c r="G29" s="9">
        <v>22.11</v>
      </c>
      <c r="H29" s="10" t="s">
        <v>14</v>
      </c>
    </row>
    <row r="30" spans="1:8" x14ac:dyDescent="0.25">
      <c r="A30" s="21"/>
      <c r="B30" s="6" t="s">
        <v>15</v>
      </c>
      <c r="C30" s="4">
        <v>15</v>
      </c>
      <c r="D30" s="9">
        <v>1.4999999999999999E-2</v>
      </c>
      <c r="E30" s="9">
        <v>12.45</v>
      </c>
      <c r="F30" s="9">
        <v>0.09</v>
      </c>
      <c r="G30" s="9">
        <v>115.5</v>
      </c>
      <c r="H30" s="10" t="s">
        <v>16</v>
      </c>
    </row>
    <row r="31" spans="1:8" x14ac:dyDescent="0.25">
      <c r="A31" s="21"/>
      <c r="B31" s="6" t="s">
        <v>17</v>
      </c>
      <c r="C31" s="4">
        <v>15</v>
      </c>
      <c r="D31" s="8">
        <v>3.79</v>
      </c>
      <c r="E31" s="8">
        <v>3.79</v>
      </c>
      <c r="F31" s="8"/>
      <c r="G31" s="9">
        <v>67.5</v>
      </c>
      <c r="H31" s="10" t="s">
        <v>18</v>
      </c>
    </row>
    <row r="32" spans="1:8" ht="15.75" x14ac:dyDescent="0.25">
      <c r="A32" s="21"/>
      <c r="B32" s="6" t="s">
        <v>19</v>
      </c>
      <c r="C32" s="4">
        <v>60</v>
      </c>
      <c r="D32" s="12">
        <v>4.3600000000000003</v>
      </c>
      <c r="E32" s="13">
        <v>2.78</v>
      </c>
      <c r="F32" s="14">
        <v>27</v>
      </c>
      <c r="G32" s="15">
        <v>151.80000000000001</v>
      </c>
      <c r="H32" s="10"/>
    </row>
    <row r="33" spans="1:8" ht="15.75" x14ac:dyDescent="0.25">
      <c r="A33" s="21"/>
      <c r="B33" s="6" t="s">
        <v>20</v>
      </c>
      <c r="C33" s="4">
        <v>50</v>
      </c>
      <c r="D33" s="13">
        <f>1.65/2</f>
        <v>0.82499999999999996</v>
      </c>
      <c r="E33" s="13">
        <f>2.12/2</f>
        <v>1.06</v>
      </c>
      <c r="F33" s="13">
        <f>18.1/2</f>
        <v>9.0500000000000007</v>
      </c>
      <c r="G33" s="13">
        <f>97.75/2</f>
        <v>48.875</v>
      </c>
      <c r="H33" s="10"/>
    </row>
    <row r="34" spans="1:8" ht="15.75" x14ac:dyDescent="0.25">
      <c r="A34" s="21"/>
      <c r="B34" s="6" t="s">
        <v>37</v>
      </c>
      <c r="C34" s="4">
        <v>45</v>
      </c>
      <c r="D34" s="13">
        <v>5.8</v>
      </c>
      <c r="E34" s="13">
        <v>5.22</v>
      </c>
      <c r="F34" s="13">
        <v>0.36</v>
      </c>
      <c r="G34" s="13">
        <v>72</v>
      </c>
      <c r="H34" s="10"/>
    </row>
    <row r="35" spans="1:8" x14ac:dyDescent="0.25">
      <c r="A35" s="21"/>
      <c r="B35" s="6"/>
      <c r="C35" s="4"/>
      <c r="D35" s="9"/>
      <c r="E35" s="9"/>
      <c r="F35" s="9"/>
      <c r="G35" s="9"/>
      <c r="H35" s="10"/>
    </row>
    <row r="36" spans="1:8" x14ac:dyDescent="0.25">
      <c r="A36" s="16"/>
      <c r="B36" s="17" t="s">
        <v>21</v>
      </c>
      <c r="C36" s="16">
        <f>C33+C32+C31+C30+C29+135+30+C34</f>
        <v>550</v>
      </c>
      <c r="D36" s="18">
        <f>D33+D32+D31+D30+D29+D28+D34</f>
        <v>23.430000000000003</v>
      </c>
      <c r="E36" s="18">
        <f t="shared" ref="E36:G36" si="3">E33+E32+E31+E30+E29+E28+E34</f>
        <v>32.47</v>
      </c>
      <c r="F36" s="18">
        <f t="shared" si="3"/>
        <v>110.21</v>
      </c>
      <c r="G36" s="18">
        <f t="shared" si="3"/>
        <v>847.05500000000006</v>
      </c>
      <c r="H36" s="19"/>
    </row>
    <row r="37" spans="1:8" ht="27" x14ac:dyDescent="0.25">
      <c r="A37" s="21" t="s">
        <v>22</v>
      </c>
      <c r="B37" s="6" t="s">
        <v>23</v>
      </c>
      <c r="C37" s="4" t="s">
        <v>24</v>
      </c>
      <c r="D37" s="7">
        <v>3</v>
      </c>
      <c r="E37" s="7">
        <v>4.5</v>
      </c>
      <c r="F37" s="7">
        <v>20.100000000000001</v>
      </c>
      <c r="G37" s="7">
        <v>135</v>
      </c>
      <c r="H37" s="10" t="s">
        <v>25</v>
      </c>
    </row>
    <row r="38" spans="1:8" ht="27" x14ac:dyDescent="0.25">
      <c r="A38" s="21"/>
      <c r="B38" s="6" t="s">
        <v>38</v>
      </c>
      <c r="C38" s="4" t="s">
        <v>39</v>
      </c>
      <c r="D38" s="8">
        <v>18.36</v>
      </c>
      <c r="E38" s="8">
        <v>21.35</v>
      </c>
      <c r="F38" s="8">
        <v>42.8</v>
      </c>
      <c r="G38" s="8">
        <v>334.1</v>
      </c>
      <c r="H38" s="10" t="s">
        <v>28</v>
      </c>
    </row>
    <row r="39" spans="1:8" ht="15.75" x14ac:dyDescent="0.25">
      <c r="A39" s="21"/>
      <c r="B39" s="6" t="s">
        <v>29</v>
      </c>
      <c r="C39" s="4">
        <v>50</v>
      </c>
      <c r="D39" s="14">
        <v>3.4</v>
      </c>
      <c r="E39" s="14">
        <v>0.6</v>
      </c>
      <c r="F39" s="14">
        <v>20</v>
      </c>
      <c r="G39" s="14">
        <v>97.5</v>
      </c>
      <c r="H39" s="10"/>
    </row>
    <row r="40" spans="1:8" x14ac:dyDescent="0.25">
      <c r="A40" s="21"/>
      <c r="B40" s="6" t="s">
        <v>13</v>
      </c>
      <c r="C40" s="4">
        <v>200</v>
      </c>
      <c r="D40" s="11">
        <v>0.06</v>
      </c>
      <c r="E40" s="8">
        <v>0.02</v>
      </c>
      <c r="F40" s="9">
        <v>5.41</v>
      </c>
      <c r="G40" s="9">
        <v>22.11</v>
      </c>
      <c r="H40" s="10" t="s">
        <v>14</v>
      </c>
    </row>
    <row r="41" spans="1:8" x14ac:dyDescent="0.25">
      <c r="A41" s="21"/>
      <c r="B41" s="6"/>
      <c r="C41" s="4"/>
      <c r="D41" s="9"/>
      <c r="E41" s="9"/>
      <c r="F41" s="9"/>
      <c r="G41" s="9"/>
      <c r="H41" s="10"/>
    </row>
    <row r="42" spans="1:8" x14ac:dyDescent="0.25">
      <c r="A42" s="16"/>
      <c r="B42" s="17" t="s">
        <v>30</v>
      </c>
      <c r="C42" s="16">
        <f>C40+C39+200+50+60+250+10</f>
        <v>820</v>
      </c>
      <c r="D42" s="18">
        <f>D40+D39+D38+D37</f>
        <v>24.82</v>
      </c>
      <c r="E42" s="18">
        <f t="shared" ref="E42:G42" si="4">E40+E39+E38+E37</f>
        <v>26.470000000000002</v>
      </c>
      <c r="F42" s="18">
        <f t="shared" si="4"/>
        <v>88.31</v>
      </c>
      <c r="G42" s="18">
        <f t="shared" si="4"/>
        <v>588.71</v>
      </c>
      <c r="H42" s="19"/>
    </row>
    <row r="43" spans="1:8" x14ac:dyDescent="0.25">
      <c r="A43" s="21" t="s">
        <v>31</v>
      </c>
      <c r="B43" s="6" t="s">
        <v>32</v>
      </c>
      <c r="C43" s="4">
        <v>200</v>
      </c>
      <c r="D43" s="9"/>
      <c r="E43" s="9"/>
      <c r="F43" s="9">
        <v>20</v>
      </c>
      <c r="G43" s="9">
        <v>90</v>
      </c>
      <c r="H43" s="10"/>
    </row>
    <row r="44" spans="1:8" x14ac:dyDescent="0.25">
      <c r="A44" s="21"/>
      <c r="B44" s="6" t="s">
        <v>40</v>
      </c>
      <c r="C44" s="4">
        <v>100</v>
      </c>
      <c r="D44" s="9">
        <v>2.25</v>
      </c>
      <c r="E44" s="9">
        <v>1.72</v>
      </c>
      <c r="F44" s="9">
        <v>43.87</v>
      </c>
      <c r="G44" s="9">
        <v>202.5</v>
      </c>
      <c r="H44" s="10"/>
    </row>
    <row r="45" spans="1:8" ht="15.75" x14ac:dyDescent="0.25">
      <c r="A45" s="21"/>
      <c r="B45" s="6" t="s">
        <v>33</v>
      </c>
      <c r="C45" s="4">
        <v>100</v>
      </c>
      <c r="D45" s="13">
        <f>0.61/2</f>
        <v>0.30499999999999999</v>
      </c>
      <c r="E45" s="13">
        <f>0.61/2</f>
        <v>0.30499999999999999</v>
      </c>
      <c r="F45" s="13">
        <f>15.07/2</f>
        <v>7.5350000000000001</v>
      </c>
      <c r="G45" s="13">
        <f>67.69/2</f>
        <v>33.844999999999999</v>
      </c>
      <c r="H45" s="10"/>
    </row>
    <row r="46" spans="1:8" x14ac:dyDescent="0.25">
      <c r="A46" s="16"/>
      <c r="B46" s="17" t="s">
        <v>34</v>
      </c>
      <c r="C46" s="16">
        <f>C43+C45+C44</f>
        <v>400</v>
      </c>
      <c r="D46" s="20">
        <f t="shared" ref="D46:F46" si="5">D45+D44+D43</f>
        <v>2.5550000000000002</v>
      </c>
      <c r="E46" s="20">
        <f t="shared" si="5"/>
        <v>2.0249999999999999</v>
      </c>
      <c r="F46" s="20">
        <f t="shared" si="5"/>
        <v>71.405000000000001</v>
      </c>
      <c r="G46" s="20">
        <f>G45+G44+G43</f>
        <v>326.34500000000003</v>
      </c>
      <c r="H46" s="10"/>
    </row>
    <row r="47" spans="1:8" x14ac:dyDescent="0.25">
      <c r="A47" s="21" t="s">
        <v>35</v>
      </c>
      <c r="B47" s="21"/>
      <c r="C47" s="16">
        <f>C46+C42+C36</f>
        <v>1770</v>
      </c>
      <c r="D47" s="18">
        <f>D46+D42+D36</f>
        <v>50.805000000000007</v>
      </c>
      <c r="E47" s="18">
        <f>E46+E42+E36</f>
        <v>60.965000000000003</v>
      </c>
      <c r="F47" s="18">
        <f>F46+F42+F36</f>
        <v>269.92500000000001</v>
      </c>
      <c r="G47" s="18">
        <f>G46+G42+G36</f>
        <v>1762.1100000000001</v>
      </c>
      <c r="H47" s="4"/>
    </row>
  </sheetData>
  <mergeCells count="16">
    <mergeCell ref="G25:G26"/>
    <mergeCell ref="A27:B27"/>
    <mergeCell ref="B1:F1"/>
    <mergeCell ref="D2:F2"/>
    <mergeCell ref="G2:G3"/>
    <mergeCell ref="A4:B4"/>
    <mergeCell ref="A5:A11"/>
    <mergeCell ref="A13:A17"/>
    <mergeCell ref="A28:A35"/>
    <mergeCell ref="A37:A41"/>
    <mergeCell ref="A43:A45"/>
    <mergeCell ref="A47:B47"/>
    <mergeCell ref="A19:A20"/>
    <mergeCell ref="A22:B22"/>
    <mergeCell ref="B24:F24"/>
    <mergeCell ref="D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2024-10-18T13:50:43Z</dcterms:modified>
</cp:coreProperties>
</file>